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defaultThemeVersion="124226"/>
  <mc:AlternateContent xmlns:mc="http://schemas.openxmlformats.org/markup-compatibility/2006">
    <mc:Choice Requires="x15">
      <x15ac:absPath xmlns:x15ac="http://schemas.microsoft.com/office/spreadsheetml/2010/11/ac" url="X:\abgeschlossene Projekte - GmbH\Wachstum, Widerstand, Wohlstand\Transfer\Ergebnisse_online\"/>
    </mc:Choice>
  </mc:AlternateContent>
  <xr:revisionPtr revIDLastSave="0" documentId="8_{212CA963-2054-4DCB-9E76-F586733463C5}" xr6:coauthVersionLast="36" xr6:coauthVersionMax="36" xr10:uidLastSave="{00000000-0000-0000-0000-000000000000}"/>
  <bookViews>
    <workbookView xWindow="0" yWindow="0" windowWidth="21570" windowHeight="7380" activeTab="6" xr2:uid="{00000000-000D-0000-FFFF-FFFF00000000}"/>
  </bookViews>
  <sheets>
    <sheet name="Hinweise" sheetId="18" r:id="rId1"/>
    <sheet name="Allg. Eingaben" sheetId="16" r:id="rId2"/>
    <sheet name="Bewertung WIND" sheetId="14" r:id="rId3"/>
    <sheet name="Bewertung PV" sheetId="13" r:id="rId4"/>
    <sheet name="Notenschlüssel Standort WIND" sheetId="15" r:id="rId5"/>
    <sheet name="Notenschlüssel Standort PV" sheetId="12" r:id="rId6"/>
    <sheet name="Notenschlüssel Markt" sheetId="17" r:id="rId7"/>
  </sheets>
  <definedNames>
    <definedName name="Excel_BuiltIn_Print_Area_1" localSheetId="2">#REF!</definedName>
    <definedName name="Excel_BuiltIn_Print_Area_1" localSheetId="4">#REF!</definedName>
    <definedName name="Excel_BuiltIn_Print_Area_1">#REF!</definedName>
    <definedName name="Excel_BuiltIn_Print_Area_3" localSheetId="2">#REF!</definedName>
    <definedName name="Excel_BuiltIn_Print_Area_3" localSheetId="4">#REF!</definedName>
    <definedName name="Excel_BuiltIn_Print_Area_3">#REF!</definedName>
    <definedName name="Excel_BuiltIn_Print_Titles_1" localSheetId="2">#REF!</definedName>
    <definedName name="Excel_BuiltIn_Print_Titles_1" localSheetId="4">#REF!</definedName>
    <definedName name="Excel_BuiltIn_Print_Titles_1">#REF!</definedName>
  </definedNames>
  <calcPr calcId="191029"/>
</workbook>
</file>

<file path=xl/calcChain.xml><?xml version="1.0" encoding="utf-8"?>
<calcChain xmlns="http://schemas.openxmlformats.org/spreadsheetml/2006/main">
  <c r="C9" i="17" l="1"/>
  <c r="C28" i="17"/>
  <c r="E9" i="17" s="1"/>
  <c r="D9" i="17" s="1"/>
  <c r="F9" i="17" l="1"/>
  <c r="L12" i="14" l="1"/>
  <c r="L12" i="13"/>
  <c r="B45" i="13" s="1"/>
  <c r="I31" i="14" l="1"/>
  <c r="I23" i="14"/>
  <c r="I30" i="13"/>
  <c r="I22" i="13"/>
  <c r="B46" i="14"/>
  <c r="G6" i="13"/>
  <c r="B6" i="13"/>
  <c r="G5" i="13"/>
  <c r="B5" i="13"/>
  <c r="K4" i="13"/>
  <c r="G4" i="13"/>
  <c r="B4" i="13"/>
  <c r="K3" i="13"/>
  <c r="G3" i="13"/>
  <c r="B3" i="13"/>
  <c r="G4" i="14"/>
  <c r="G6" i="14"/>
  <c r="G5" i="14"/>
  <c r="K4" i="14"/>
  <c r="K3" i="14"/>
  <c r="G3" i="14"/>
  <c r="B6" i="14"/>
  <c r="B5" i="14"/>
  <c r="B4" i="14"/>
  <c r="B3" i="14"/>
  <c r="I41" i="14"/>
  <c r="I39" i="14"/>
  <c r="K39" i="14" s="1"/>
  <c r="I28" i="14"/>
  <c r="I25" i="14"/>
  <c r="K23" i="14" l="1"/>
  <c r="L53" i="14" s="1"/>
  <c r="I25" i="13"/>
  <c r="I27" i="13"/>
  <c r="K22" i="13" l="1"/>
  <c r="I40" i="13"/>
  <c r="I38" i="13"/>
  <c r="K38" i="13" l="1"/>
  <c r="L5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G39" authorId="0" shapeId="0" xr:uid="{00000000-0006-0000-0200-000001000000}">
      <text>
        <r>
          <rPr>
            <b/>
            <sz val="9"/>
            <color indexed="81"/>
            <rFont val="Tahoma"/>
            <family val="2"/>
          </rPr>
          <t>Joerg W:</t>
        </r>
        <r>
          <rPr>
            <sz val="9"/>
            <color indexed="81"/>
            <rFont val="Tahoma"/>
            <family val="2"/>
          </rPr>
          <t xml:space="preserve">
Empfehlung Wind: 2
</t>
        </r>
      </text>
    </comment>
    <comment ref="G41" authorId="0" shapeId="0" xr:uid="{00000000-0006-0000-0200-000002000000}">
      <text>
        <r>
          <rPr>
            <b/>
            <sz val="9"/>
            <color indexed="81"/>
            <rFont val="Tahoma"/>
            <family val="2"/>
          </rPr>
          <t>Joerg W:</t>
        </r>
        <r>
          <rPr>
            <sz val="9"/>
            <color indexed="81"/>
            <rFont val="Tahoma"/>
            <family val="2"/>
          </rPr>
          <t xml:space="preserve">
Empfehlung Wind: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G38" authorId="0" shapeId="0" xr:uid="{00000000-0006-0000-0300-000001000000}">
      <text>
        <r>
          <rPr>
            <b/>
            <sz val="9"/>
            <color indexed="81"/>
            <rFont val="Tahoma"/>
            <family val="2"/>
          </rPr>
          <t>Joerg W:</t>
        </r>
        <r>
          <rPr>
            <sz val="9"/>
            <color indexed="81"/>
            <rFont val="Tahoma"/>
            <family val="2"/>
          </rPr>
          <t xml:space="preserve">
Empfehlung PV: 3</t>
        </r>
      </text>
    </comment>
    <comment ref="G40" authorId="0" shapeId="0" xr:uid="{00000000-0006-0000-0300-000002000000}">
      <text>
        <r>
          <rPr>
            <b/>
            <sz val="9"/>
            <color indexed="81"/>
            <rFont val="Tahoma"/>
            <family val="2"/>
          </rPr>
          <t>Joerg W:</t>
        </r>
        <r>
          <rPr>
            <sz val="9"/>
            <color indexed="81"/>
            <rFont val="Tahoma"/>
            <family val="2"/>
          </rPr>
          <t xml:space="preserve">
Empfehlung PV: 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Joerg W</author>
  </authors>
  <commentList>
    <comment ref="K11" authorId="0" shapeId="0" xr:uid="{00000000-0006-0000-0400-000001000000}">
      <text>
        <r>
          <rPr>
            <b/>
            <sz val="9"/>
            <color indexed="81"/>
            <rFont val="Tahoma"/>
            <family val="2"/>
          </rPr>
          <t>Joerg W:</t>
        </r>
        <r>
          <rPr>
            <sz val="9"/>
            <color indexed="81"/>
            <rFont val="Tahoma"/>
            <family val="2"/>
          </rPr>
          <t xml:space="preserve">
 Der Turm hat daher eine besondere wirtschaftliche Bedeutung. Er macht zwischen 15 und 25 Prozent der Kosten einer gesamten Windenergieanlage aus und ist auch für einen großen Teil der Montage und Transportkosten verantwortlich.
https://www.wind-energie.de/infocenter/technik/konstruktiver-aufbau/turm-und-mast</t>
        </r>
      </text>
    </comment>
  </commentList>
</comments>
</file>

<file path=xl/sharedStrings.xml><?xml version="1.0" encoding="utf-8"?>
<sst xmlns="http://schemas.openxmlformats.org/spreadsheetml/2006/main" count="413" uniqueCount="223">
  <si>
    <t>Hochwasser</t>
  </si>
  <si>
    <t>Abstand zu vorhandenen Straßen</t>
  </si>
  <si>
    <t>Schulnote</t>
  </si>
  <si>
    <t>6=ko</t>
  </si>
  <si>
    <t>Erneuerbare Energieflächenrating</t>
  </si>
  <si>
    <t>Gutachter:</t>
  </si>
  <si>
    <t>Datum:</t>
  </si>
  <si>
    <t>Projektnr.:</t>
  </si>
  <si>
    <t>Bundesland:</t>
  </si>
  <si>
    <t>Ort:</t>
  </si>
  <si>
    <t>Gemarkung:</t>
  </si>
  <si>
    <t>Flur(en):</t>
  </si>
  <si>
    <t>Flurstück(e):</t>
  </si>
  <si>
    <t>Erstrating am:</t>
  </si>
  <si>
    <t>Fortschreibung des Ratings</t>
  </si>
  <si>
    <t>Standort</t>
  </si>
  <si>
    <t>Einzelkriterien</t>
  </si>
  <si>
    <t>Teilnote</t>
  </si>
  <si>
    <t>Note</t>
  </si>
  <si>
    <t xml:space="preserve">Gewichtung </t>
  </si>
  <si>
    <t>Zielgröße</t>
  </si>
  <si>
    <t>nein</t>
  </si>
  <si>
    <t>Bewertungskriterien</t>
  </si>
  <si>
    <t>Bewertung</t>
  </si>
  <si>
    <t>Gewichtung</t>
  </si>
  <si>
    <t>Hagelneigung</t>
  </si>
  <si>
    <t>Windböen</t>
  </si>
  <si>
    <t>Äußere natürliche Einflüsse</t>
  </si>
  <si>
    <t>Energieangebot</t>
  </si>
  <si>
    <t>Topographie</t>
  </si>
  <si>
    <t>Markt</t>
  </si>
  <si>
    <t>ERGEBNIS DES FLÄCHENRATINGS</t>
  </si>
  <si>
    <t>sehr gut</t>
  </si>
  <si>
    <t>gut</t>
  </si>
  <si>
    <t>durch-schnittlich</t>
  </si>
  <si>
    <t>schlecht</t>
  </si>
  <si>
    <t>*1 Gründe für das Setzen des Gesamtratings auf 10 -&gt; siehe Begründungstext untenstehend</t>
  </si>
  <si>
    <t xml:space="preserve">Anmerkungen: </t>
  </si>
  <si>
    <t>Kriterienname</t>
  </si>
  <si>
    <t>Status</t>
  </si>
  <si>
    <t>Hochwassergefahr</t>
  </si>
  <si>
    <t>Renditeerwartung</t>
  </si>
  <si>
    <t>Technische Erschließung</t>
  </si>
  <si>
    <t>Geländeneigung</t>
  </si>
  <si>
    <t>Verkehrserschließung</t>
  </si>
  <si>
    <t>Mindestabstand zum Netzverknüpfungspunkt</t>
  </si>
  <si>
    <t>Mindestabstand zum Netzverküpfungspunkt</t>
  </si>
  <si>
    <t>Eignung für die Nutzung der Solarenergie</t>
  </si>
  <si>
    <t>Landwirtschaftliche Nutzfläche</t>
  </si>
  <si>
    <t>Waldgebiete</t>
  </si>
  <si>
    <t>Waldnutzung</t>
  </si>
  <si>
    <t>Vorranggebiet für Natur und Landschaft, Landwirtschaft, Forstwirtschaft oder vergleichbarer Abgrenzungen gemäß Raumordnungsplan</t>
  </si>
  <si>
    <t>Schutzgebiet</t>
  </si>
  <si>
    <t>Solarstrahlung</t>
  </si>
  <si>
    <t>Landschaftsschutzgebiet LSG gemäß BNatSchG</t>
  </si>
  <si>
    <t>Naturpark gemäß BNatSchG</t>
  </si>
  <si>
    <t>Landwirtschaftlich genutzte Fläche</t>
  </si>
  <si>
    <t>ausreichend</t>
  </si>
  <si>
    <t>kata-strophal</t>
  </si>
  <si>
    <t>keine Gfdg.</t>
  </si>
  <si>
    <t>&lt;100m</t>
  </si>
  <si>
    <t>100-200m</t>
  </si>
  <si>
    <t>200-400m</t>
  </si>
  <si>
    <t>400-600m</t>
  </si>
  <si>
    <t>&gt;600m</t>
  </si>
  <si>
    <t>eben</t>
  </si>
  <si>
    <t>&lt;10%</t>
  </si>
  <si>
    <t>11-20%</t>
  </si>
  <si>
    <t>21-25%</t>
  </si>
  <si>
    <t>25-30%</t>
  </si>
  <si>
    <t>&gt;30%</t>
  </si>
  <si>
    <t>500-1000m</t>
  </si>
  <si>
    <t>1000-1500m</t>
  </si>
  <si>
    <t>1500-2500m</t>
  </si>
  <si>
    <t>&gt;2500</t>
  </si>
  <si>
    <t>&lt;500m</t>
  </si>
  <si>
    <t>Geländeausrichtung</t>
  </si>
  <si>
    <t>&lt;800</t>
  </si>
  <si>
    <t>&gt;110 Grad</t>
  </si>
  <si>
    <t>&lt;30Grad</t>
  </si>
  <si>
    <t>von Süden abweichende Ausrichtung geneigter Flächen</t>
  </si>
  <si>
    <t>Siedlungsgebiete</t>
  </si>
  <si>
    <t>Kleinsiedlungsgebiete, reine Wohngebiete, besondere Wohngebiete, Dorfgebiete gemäß BauNVO</t>
  </si>
  <si>
    <t xml:space="preserve">Solarertrag </t>
  </si>
  <si>
    <t>Risiko im Betrieb</t>
  </si>
  <si>
    <t>Max Mustermann</t>
  </si>
  <si>
    <t>Beispielsdorf</t>
  </si>
  <si>
    <t>Variabilität ergebnisrelevanter Kriterien im Betrieb</t>
  </si>
  <si>
    <t>Eignung für die Nutzung der Windenergie</t>
  </si>
  <si>
    <t>Schutzabstände</t>
  </si>
  <si>
    <t>Mindestabstand zu Siedlungsflächen</t>
  </si>
  <si>
    <t>eingehalten</t>
  </si>
  <si>
    <t>FFH-Gebiet</t>
  </si>
  <si>
    <t>Vogelschutzgebiet</t>
  </si>
  <si>
    <t>Erdbebengefahr</t>
  </si>
  <si>
    <t>Windhöfigkeit</t>
  </si>
  <si>
    <t>Risiko</t>
  </si>
  <si>
    <t>Erdbeben</t>
  </si>
  <si>
    <t>Erdbebenzone gemäß EMS Erdbebenskala</t>
  </si>
  <si>
    <t>keine Zone</t>
  </si>
  <si>
    <t>Zone 0</t>
  </si>
  <si>
    <t>Zone 1</t>
  </si>
  <si>
    <t>Zone 2</t>
  </si>
  <si>
    <t>Zone 3</t>
  </si>
  <si>
    <t xml:space="preserve">richtungsunanhängige großflächige Neigung </t>
  </si>
  <si>
    <t>&lt;500</t>
  </si>
  <si>
    <t>&lt;8</t>
  </si>
  <si>
    <t>8,0-7,1</t>
  </si>
  <si>
    <t>7,0 - 6,1</t>
  </si>
  <si>
    <t>6,0 - 5,6</t>
  </si>
  <si>
    <t>5,5 - 5,0</t>
  </si>
  <si>
    <t>&lt;5</t>
  </si>
  <si>
    <t>Allgemeine Eingaben</t>
  </si>
  <si>
    <t>unterschritten</t>
  </si>
  <si>
    <t>Liste 1</t>
  </si>
  <si>
    <t>Liste 2</t>
  </si>
  <si>
    <t>Liste 3</t>
  </si>
  <si>
    <t>ja</t>
  </si>
  <si>
    <t>???</t>
  </si>
  <si>
    <t>manuel eintragen</t>
  </si>
  <si>
    <t>Notenschlüssel WIND</t>
  </si>
  <si>
    <t>Ermittlung siehe Leitfaden!!!!</t>
  </si>
  <si>
    <t>Notenschlüssel PV</t>
  </si>
  <si>
    <t>61-90Grad</t>
  </si>
  <si>
    <t>90-110Grad</t>
  </si>
  <si>
    <t>1.Neigung</t>
  </si>
  <si>
    <t>2.Neigungsrichtung</t>
  </si>
  <si>
    <t>13-15%</t>
  </si>
  <si>
    <t>16-18%</t>
  </si>
  <si>
    <t>&gt;18%</t>
  </si>
  <si>
    <t>31-60Grad</t>
  </si>
  <si>
    <t>4-8%</t>
  </si>
  <si>
    <t>9-12%</t>
  </si>
  <si>
    <t>bis 3%</t>
  </si>
  <si>
    <t>Indikator</t>
  </si>
  <si>
    <t>Abstand von Mittelpunkt der Fläche zu nächstgelegener Asphaltierter Straße</t>
  </si>
  <si>
    <t>katastrophal</t>
  </si>
  <si>
    <t xml:space="preserve">mittlere Neigung </t>
  </si>
  <si>
    <t>Zusammenspiel aus Neigung und Neigungsrichtung</t>
  </si>
  <si>
    <t>Sonstige Schutzzonen</t>
  </si>
  <si>
    <t>&gt;18</t>
  </si>
  <si>
    <t>HQ 200</t>
  </si>
  <si>
    <t>HQ 100</t>
  </si>
  <si>
    <t>HQ 50</t>
  </si>
  <si>
    <t>HQ 10/20</t>
  </si>
  <si>
    <t xml:space="preserve">Pufferzonen an Flußläufen </t>
  </si>
  <si>
    <t>Gefährdungsklasse gemäß Hochwassergefahrenkarte</t>
  </si>
  <si>
    <t>durchschnittlich</t>
  </si>
  <si>
    <t>richtungsunabh.</t>
  </si>
  <si>
    <t>Kriterium</t>
  </si>
  <si>
    <t xml:space="preserve">Globalstrahlung in kWh/m² </t>
  </si>
  <si>
    <t>Abstand zur nächst gelegenen Siedlungsfläche oder Hochspannungsleitung</t>
  </si>
  <si>
    <t>richtungsunabhängige großflächige Neigung / hier Einfluss auf Erschließung</t>
  </si>
  <si>
    <t>-</t>
  </si>
  <si>
    <t>c-Wert der Weibullverteilung/mittlere Windgeschwindigkeit über  Jahre</t>
  </si>
  <si>
    <t xml:space="preserve">Gesetzlich vorgegebene Mindestabstände </t>
  </si>
  <si>
    <t>Bodenzahl &gt; mittlere Bodenzahl des Bundeslandes</t>
  </si>
  <si>
    <t>Höhe der erwarteten Rendite p.a.</t>
  </si>
  <si>
    <t>Festgeld</t>
  </si>
  <si>
    <t>Versicherungen</t>
  </si>
  <si>
    <t>Riesterpläne</t>
  </si>
  <si>
    <t>Immobilien</t>
  </si>
  <si>
    <t>Mittelwert</t>
  </si>
  <si>
    <t>Notenschlüssel Markt</t>
  </si>
  <si>
    <t>Ausschlußempfehlungen</t>
  </si>
  <si>
    <t xml:space="preserve">Die aus dem Gebrauch abgeleiteten Informationen haben keinen Anspruch auf Vollständigkeit bzw. rechtliche Verbindlichkeit. </t>
  </si>
  <si>
    <t>Es obliegt dem Nutzer, das Ergebnis zu überprüfen und anzuwenden.</t>
  </si>
  <si>
    <t>Autoren</t>
  </si>
  <si>
    <t>Brandenburgische Technische Universität Cottbus-Senftenberg</t>
  </si>
  <si>
    <t>Jörg Walther, Cornelia Siebke</t>
  </si>
  <si>
    <t xml:space="preserve">Bei dem beschriebenen Verfahren handelt es sich um einen Prototyp. </t>
  </si>
  <si>
    <t>Wichtiger Hinweis</t>
  </si>
  <si>
    <t>Mehr Informationen unter www.w3-energieflaechenpolitik.de</t>
  </si>
  <si>
    <t>Telefon 0355 69 3627</t>
  </si>
  <si>
    <t>Die Arbeit ist im Forschungsverbund W³ – Regionale Energieflächenpolitik  entstanden und wurde durch das BMBF gefördert.</t>
  </si>
  <si>
    <t>Geringe kurz- und mittelfristige Schwankungen des Energieertrags (5-10%*), keine Auswirkungen des Klimawandels auf die Ertragslage erwartet.</t>
  </si>
  <si>
    <t xml:space="preserve">Energieerträge schwanken neben kurzfristigen in mittelfristigen Zyklen (5 - 10 Jahre) mehr als 10% bis max. 20%*, geringfügig negative Veränderungen der Energieertäge durch Klimawandel prognostiziert </t>
  </si>
  <si>
    <t>starke Schwankungen der Ertragslage über mehrere Jahre oder stark negative Auswirkungen des Klimawandels prognostiziert</t>
  </si>
  <si>
    <t>Ohne Bewertung</t>
  </si>
  <si>
    <t>Abweichung von dem mittleren Jahresertrag über eine Zeitreihe von mindestens 20 Jahren.</t>
  </si>
  <si>
    <t>starke kurz- und ausgeprägte mittelfristige Schwankungen (&gt; 20%*) der Ertragslage über mehrere Jahre oder negative Auswirkungen des Klimawandels prognostiziert</t>
  </si>
  <si>
    <t>sehr stabile kurz- und mittelfristige Energieertragslage (Schwankungen unter 5%*), positive Auswirkungen des Klimawandels auf die Ertragslage erwartet.</t>
  </si>
  <si>
    <t>*)</t>
  </si>
  <si>
    <t>Solar</t>
  </si>
  <si>
    <t>Wind</t>
  </si>
  <si>
    <t>Bewertung durch die Verfasser</t>
  </si>
  <si>
    <t>keine Rendite</t>
  </si>
  <si>
    <t xml:space="preserve"> Verlust</t>
  </si>
  <si>
    <t>über dem Höchstwert alternativer Geldanlagemöglichkeiten</t>
  </si>
  <si>
    <t>Höhe der Rendite geschlossener WK-Fonds p.a.</t>
  </si>
  <si>
    <t>Höhe der Rendite geschlossener Solarfonds p.a.</t>
  </si>
  <si>
    <t>Datenanalyse 2016</t>
  </si>
  <si>
    <t>%</t>
  </si>
  <si>
    <t>Sonstige geschlossene Fonds</t>
  </si>
  <si>
    <t>Die Zahlen stützen sich auf im 1.Quartal 2016 in verschiedenen Internetportalen und Fachzeitschriften veröffentlichte Daten und Einschätzungen zur Rendite der beschriebenen Anlageformen.</t>
  </si>
  <si>
    <t>Quellen:</t>
  </si>
  <si>
    <t>http://www.wiwo.de</t>
  </si>
  <si>
    <t>Wirtschaftswoche</t>
  </si>
  <si>
    <t>Handelsblatt</t>
  </si>
  <si>
    <t>1) Bewertung Renditeerwartung</t>
  </si>
  <si>
    <t>Focus Money</t>
  </si>
  <si>
    <t>http://www.focus.de</t>
  </si>
  <si>
    <t>http://www.handelsblatt.com</t>
  </si>
  <si>
    <t xml:space="preserve">http://www.boerse.de </t>
  </si>
  <si>
    <t xml:space="preserve">www.faz.de </t>
  </si>
  <si>
    <t>Frankfurter Allgemeine Zeitung</t>
  </si>
  <si>
    <t xml:space="preserve">http://www.welt.de </t>
  </si>
  <si>
    <t>Die Welt</t>
  </si>
  <si>
    <t>Börsenportal</t>
  </si>
  <si>
    <t>Einschätzung durch die Verfasser</t>
  </si>
  <si>
    <t>http://www.kapitalanlage-vergleich.de</t>
  </si>
  <si>
    <t>http://www.umweltfondsvergleich.de</t>
  </si>
  <si>
    <t>http://beteiligungsfinder.de</t>
  </si>
  <si>
    <t>Aktuelle Angebote von geschlossenen EE-Fonds:</t>
  </si>
  <si>
    <t>Im oberen Wertebereich des Portfolios alternativer Geldanlagemöglichkeiten</t>
  </si>
  <si>
    <t xml:space="preserve">Ungewichtete mittlere Jahresrendite von Geldanlagemöglichkeiten mit mittlerer, hoher oder sehr hoher Sicherheit und Laufzeit &gt; 10 Jahren. 1) </t>
  </si>
  <si>
    <t>Im unteren Wertebereich des Portfolios alternativer Geldanlagemöglichkeiten</t>
  </si>
  <si>
    <t>in %</t>
  </si>
  <si>
    <t>Erläuterungen</t>
  </si>
  <si>
    <t>Sie bilden die Anwendung nur exemplarisch ab!!</t>
  </si>
  <si>
    <t>Gesamtrating für Fläche</t>
  </si>
  <si>
    <t xml:space="preserve">Den zum Bewertungsblatt gehörenden Leitfaden finden Sie unter </t>
  </si>
  <si>
    <t>http://www.w3-energieflächenpolitik.de/pdf/W3_Leitfaden_Energieflaechenrating.pdf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</si>
</sst>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 [$€]_-;\-* #,##0.00\ [$€]_-;_-* \-??\ [$€]_-;_-@_-"/>
    <numFmt numFmtId="166" formatCode="0.0\ \m\3"/>
  </numFmts>
  <fonts count="26"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1"/>
      <color theme="1"/>
      <name val="Calibri"/>
      <family val="2"/>
      <scheme val="minor"/>
    </font>
    <font>
      <sz val="8"/>
      <name val="Arial"/>
      <family val="2"/>
    </font>
    <font>
      <b/>
      <sz val="20"/>
      <color theme="1"/>
      <name val="Calibri"/>
      <family val="2"/>
      <scheme val="minor"/>
    </font>
    <font>
      <b/>
      <sz val="11"/>
      <color theme="0"/>
      <name val="Calibri"/>
      <family val="2"/>
      <scheme val="minor"/>
    </font>
    <font>
      <b/>
      <i/>
      <sz val="11"/>
      <color theme="1"/>
      <name val="Calibri"/>
      <family val="2"/>
      <scheme val="minor"/>
    </font>
    <font>
      <sz val="11"/>
      <color theme="0" tint="-0.499984740745262"/>
      <name val="Calibri"/>
      <family val="2"/>
      <scheme val="minor"/>
    </font>
    <font>
      <sz val="10"/>
      <color theme="1"/>
      <name val="Calibri"/>
      <family val="2"/>
      <scheme val="minor"/>
    </font>
    <font>
      <sz val="8"/>
      <color theme="1"/>
      <name val="Calibri"/>
      <family val="2"/>
      <scheme val="minor"/>
    </font>
    <font>
      <sz val="16"/>
      <color theme="1"/>
      <name val="Calibri"/>
      <family val="2"/>
      <scheme val="minor"/>
    </font>
    <font>
      <b/>
      <sz val="9"/>
      <color indexed="81"/>
      <name val="Tahoma"/>
      <family val="2"/>
    </font>
    <font>
      <sz val="9"/>
      <color indexed="81"/>
      <name val="Tahoma"/>
      <family val="2"/>
    </font>
    <font>
      <b/>
      <sz val="16"/>
      <color rgb="FFFF0000"/>
      <name val="Calibri"/>
      <family val="2"/>
      <scheme val="minor"/>
    </font>
    <font>
      <b/>
      <sz val="10"/>
      <color theme="1"/>
      <name val="Calibri"/>
      <family val="2"/>
      <scheme val="minor"/>
    </font>
    <font>
      <b/>
      <sz val="14"/>
      <color theme="1"/>
      <name val="Calibri"/>
      <family val="2"/>
      <scheme val="minor"/>
    </font>
    <font>
      <u/>
      <sz val="11"/>
      <color theme="10"/>
      <name val="Calibri"/>
      <family val="2"/>
      <scheme val="minor"/>
    </font>
    <font>
      <sz val="11"/>
      <color theme="1"/>
      <name val="Calibri"/>
      <family val="2"/>
    </font>
    <font>
      <u/>
      <sz val="11"/>
      <color rgb="FF0563C1"/>
      <name val="Calibri"/>
      <family val="2"/>
    </font>
    <font>
      <sz val="11"/>
      <color theme="0"/>
      <name val="Calibri"/>
      <family val="2"/>
      <scheme val="minor"/>
    </font>
    <font>
      <sz val="22"/>
      <color theme="0"/>
      <name val="Calibri"/>
      <family val="2"/>
      <scheme val="minor"/>
    </font>
    <font>
      <b/>
      <sz val="20"/>
      <color theme="0"/>
      <name val="Calibri"/>
      <family val="2"/>
      <scheme val="minor"/>
    </font>
    <font>
      <b/>
      <sz val="14"/>
      <color theme="0"/>
      <name val="Calibri"/>
      <family val="2"/>
      <scheme val="minor"/>
    </font>
    <font>
      <sz val="20"/>
      <color theme="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bgColor indexed="64"/>
      </patternFill>
    </fill>
    <fill>
      <patternFill patternType="solid">
        <fgColor rgb="FF7F120C"/>
        <bgColor indexed="64"/>
      </patternFill>
    </fill>
    <fill>
      <patternFill patternType="solid">
        <fgColor rgb="FF86A7BB"/>
        <bgColor indexed="64"/>
      </patternFill>
    </fill>
    <fill>
      <patternFill patternType="solid">
        <fgColor theme="0" tint="-4.9989318521683403E-2"/>
        <bgColor indexed="64"/>
      </patternFill>
    </fill>
    <fill>
      <patternFill patternType="solid">
        <fgColor rgb="FF6EB121"/>
        <bgColor indexed="64"/>
      </patternFill>
    </fill>
  </fills>
  <borders count="15">
    <border>
      <left/>
      <right/>
      <top/>
      <bottom/>
      <diagonal/>
    </border>
    <border>
      <left style="thin">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7">
    <xf numFmtId="0" fontId="0" fillId="0" borderId="0"/>
    <xf numFmtId="165" fontId="3" fillId="0" borderId="0" applyFill="0" applyBorder="0" applyAlignment="0" applyProtection="0"/>
    <xf numFmtId="0" fontId="3" fillId="0" borderId="0"/>
    <xf numFmtId="166" fontId="5" fillId="3" borderId="1" applyNumberFormat="0" applyFont="0" applyBorder="0" applyAlignment="0">
      <alignment horizontal="center"/>
      <protection locked="0"/>
    </xf>
    <xf numFmtId="0" fontId="1" fillId="0" borderId="0"/>
    <xf numFmtId="9" fontId="1" fillId="0" borderId="0" applyFont="0" applyFill="0" applyBorder="0" applyAlignment="0" applyProtection="0"/>
    <xf numFmtId="0" fontId="18" fillId="0" borderId="0" applyNumberFormat="0" applyFill="0" applyBorder="0" applyAlignment="0" applyProtection="0"/>
  </cellStyleXfs>
  <cellXfs count="203">
    <xf numFmtId="0" fontId="0" fillId="0" borderId="0" xfId="0"/>
    <xf numFmtId="0" fontId="0" fillId="0" borderId="0" xfId="0" applyFill="1"/>
    <xf numFmtId="0" fontId="2" fillId="0" borderId="0" xfId="0" applyFont="1"/>
    <xf numFmtId="0" fontId="0" fillId="0" borderId="0" xfId="0" applyFont="1" applyFill="1"/>
    <xf numFmtId="0" fontId="0" fillId="0" borderId="0" xfId="0" applyFill="1" applyBorder="1"/>
    <xf numFmtId="0" fontId="4" fillId="0" borderId="0" xfId="0" applyFont="1"/>
    <xf numFmtId="0" fontId="4" fillId="0" borderId="0" xfId="0" applyFont="1" applyFill="1" applyBorder="1"/>
    <xf numFmtId="9" fontId="0" fillId="0" borderId="0" xfId="0" applyNumberFormat="1"/>
    <xf numFmtId="0" fontId="0" fillId="0" borderId="0" xfId="0" applyFill="1" applyBorder="1" applyAlignment="1">
      <alignment horizontal="left"/>
    </xf>
    <xf numFmtId="0" fontId="0" fillId="0" borderId="0" xfId="0" applyAlignment="1">
      <alignment wrapText="1"/>
    </xf>
    <xf numFmtId="0" fontId="0" fillId="0" borderId="2" xfId="0" applyBorder="1" applyAlignment="1">
      <alignment horizontal="left"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right" vertical="center" wrapText="1"/>
    </xf>
    <xf numFmtId="0" fontId="0" fillId="0" borderId="0" xfId="0" applyAlignment="1">
      <alignment vertical="center"/>
    </xf>
    <xf numFmtId="0" fontId="0" fillId="0" borderId="3" xfId="0" applyBorder="1" applyAlignment="1">
      <alignment horizontal="right" vertical="center"/>
    </xf>
    <xf numFmtId="0" fontId="0" fillId="0" borderId="2" xfId="0" applyFill="1" applyBorder="1" applyAlignment="1">
      <alignment horizontal="left"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7" fillId="7" borderId="0" xfId="0" applyFont="1" applyFill="1" applyBorder="1" applyAlignment="1">
      <alignment horizontal="center" vertical="center" wrapText="1"/>
    </xf>
    <xf numFmtId="0" fontId="0" fillId="0" borderId="10" xfId="0" applyBorder="1"/>
    <xf numFmtId="0" fontId="0" fillId="0" borderId="0" xfId="0" applyBorder="1"/>
    <xf numFmtId="0" fontId="9" fillId="0" borderId="0" xfId="0" applyFont="1" applyBorder="1"/>
    <xf numFmtId="0" fontId="0" fillId="0" borderId="13" xfId="0" applyBorder="1" applyAlignment="1">
      <alignment horizontal="center"/>
    </xf>
    <xf numFmtId="4" fontId="0" fillId="8" borderId="0" xfId="0" applyNumberFormat="1" applyFill="1" applyBorder="1" applyAlignment="1">
      <alignment vertical="center"/>
    </xf>
    <xf numFmtId="0" fontId="4" fillId="2" borderId="0" xfId="0" applyFont="1" applyFill="1" applyBorder="1" applyAlignment="1">
      <alignment horizontal="center" vertical="center" wrapText="1"/>
    </xf>
    <xf numFmtId="0" fontId="0" fillId="0" borderId="0" xfId="0" applyBorder="1" applyAlignment="1">
      <alignment horizontal="center"/>
    </xf>
    <xf numFmtId="0" fontId="0" fillId="0" borderId="0" xfId="0" applyFill="1" applyBorder="1" applyAlignment="1">
      <alignment horizontal="center" vertical="center"/>
    </xf>
    <xf numFmtId="0" fontId="4" fillId="0" borderId="10" xfId="0" applyFont="1"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alignment horizontal="center"/>
    </xf>
    <xf numFmtId="0" fontId="0" fillId="0" borderId="10" xfId="0" applyBorder="1" applyAlignment="1">
      <alignment wrapText="1"/>
    </xf>
    <xf numFmtId="0" fontId="0" fillId="0" borderId="11" xfId="0" applyBorder="1" applyAlignment="1">
      <alignment horizontal="center" vertical="center" wrapText="1"/>
    </xf>
    <xf numFmtId="0" fontId="4" fillId="8"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7" fillId="9" borderId="0" xfId="0" applyFont="1" applyFill="1" applyBorder="1" applyAlignment="1">
      <alignment horizontal="center" vertical="center" wrapText="1"/>
    </xf>
    <xf numFmtId="164" fontId="4" fillId="0" borderId="0" xfId="0" applyNumberFormat="1" applyFont="1" applyBorder="1" applyAlignment="1">
      <alignment horizontal="center" vertical="center"/>
    </xf>
    <xf numFmtId="0" fontId="4" fillId="0" borderId="0" xfId="0" applyFont="1" applyBorder="1"/>
    <xf numFmtId="0" fontId="7" fillId="0" borderId="0" xfId="0" applyFont="1" applyFill="1" applyBorder="1" applyAlignment="1">
      <alignment horizontal="center" vertical="center" wrapText="1"/>
    </xf>
    <xf numFmtId="10" fontId="0" fillId="0" borderId="11" xfId="0" applyNumberFormat="1" applyBorder="1" applyAlignment="1">
      <alignment horizontal="center" vertical="center"/>
    </xf>
    <xf numFmtId="0" fontId="11" fillId="0" borderId="10" xfId="0" applyFont="1" applyFill="1" applyBorder="1"/>
    <xf numFmtId="0" fontId="0" fillId="6" borderId="0" xfId="0" applyFill="1"/>
    <xf numFmtId="4" fontId="0" fillId="0" borderId="0" xfId="0" applyNumberFormat="1" applyBorder="1"/>
    <xf numFmtId="4" fontId="0" fillId="0" borderId="0" xfId="0" applyNumberFormat="1" applyBorder="1" applyAlignment="1">
      <alignment horizontal="center" vertical="center"/>
    </xf>
    <xf numFmtId="0" fontId="0" fillId="0" borderId="0" xfId="0" applyBorder="1" applyAlignment="1"/>
    <xf numFmtId="0" fontId="8" fillId="0" borderId="0" xfId="0" applyFont="1" applyBorder="1"/>
    <xf numFmtId="0" fontId="0" fillId="0" borderId="0" xfId="0" applyBorder="1" applyAlignment="1">
      <alignment horizontal="left"/>
    </xf>
    <xf numFmtId="0" fontId="0" fillId="0" borderId="0" xfId="0"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vertical="top" wrapText="1"/>
    </xf>
    <xf numFmtId="4" fontId="0" fillId="0" borderId="0" xfId="0" applyNumberFormat="1" applyBorder="1" applyAlignment="1"/>
    <xf numFmtId="0" fontId="8" fillId="0" borderId="0" xfId="0" applyFont="1" applyBorder="1" applyAlignment="1"/>
    <xf numFmtId="0" fontId="0" fillId="0" borderId="8" xfId="0" applyFill="1" applyBorder="1" applyAlignment="1">
      <alignment horizontal="center"/>
    </xf>
    <xf numFmtId="0" fontId="0" fillId="0" borderId="0" xfId="0" applyFill="1" applyBorder="1" applyAlignment="1"/>
    <xf numFmtId="0" fontId="4" fillId="0" borderId="0" xfId="0" applyFont="1" applyBorder="1" applyAlignment="1">
      <alignment vertical="center"/>
    </xf>
    <xf numFmtId="0" fontId="0" fillId="0" borderId="0" xfId="0" applyFont="1" applyBorder="1"/>
    <xf numFmtId="0" fontId="0" fillId="0" borderId="0" xfId="0" applyFont="1"/>
    <xf numFmtId="0" fontId="0" fillId="0" borderId="0" xfId="0" applyFont="1" applyBorder="1" applyAlignment="1">
      <alignment horizontal="left" vertical="top"/>
    </xf>
    <xf numFmtId="0" fontId="0" fillId="0" borderId="0" xfId="0" applyFont="1" applyBorder="1" applyAlignment="1">
      <alignment horizontal="center"/>
    </xf>
    <xf numFmtId="4" fontId="0" fillId="0" borderId="0" xfId="0" applyNumberFormat="1" applyFont="1" applyFill="1" applyBorder="1" applyAlignment="1">
      <alignment horizontal="center"/>
    </xf>
    <xf numFmtId="0" fontId="0" fillId="0" borderId="0" xfId="0" applyFont="1" applyFill="1" applyBorder="1" applyAlignment="1">
      <alignment horizontal="center" vertical="center"/>
    </xf>
    <xf numFmtId="0" fontId="0" fillId="0" borderId="0" xfId="0" applyFont="1" applyFill="1" applyBorder="1" applyAlignment="1">
      <alignment horizontal="center"/>
    </xf>
    <xf numFmtId="4" fontId="0" fillId="0" borderId="0" xfId="0" applyNumberFormat="1" applyBorder="1" applyAlignment="1">
      <alignment vertical="center"/>
    </xf>
    <xf numFmtId="4" fontId="4" fillId="0" borderId="0" xfId="0" applyNumberFormat="1" applyFont="1" applyFill="1" applyBorder="1" applyAlignment="1">
      <alignment horizontal="left" vertical="center"/>
    </xf>
    <xf numFmtId="0" fontId="0" fillId="0" borderId="0" xfId="0" applyFont="1" applyFill="1" applyBorder="1" applyAlignment="1">
      <alignment horizontal="left" vertical="top"/>
    </xf>
    <xf numFmtId="0" fontId="4" fillId="0" borderId="0" xfId="0" applyFont="1" applyFill="1" applyBorder="1" applyAlignment="1">
      <alignment horizontal="center" vertical="center" wrapText="1"/>
    </xf>
    <xf numFmtId="4" fontId="0" fillId="0" borderId="0" xfId="0" applyNumberFormat="1" applyFill="1" applyBorder="1" applyAlignment="1">
      <alignment horizontal="center" vertical="center"/>
    </xf>
    <xf numFmtId="0" fontId="4" fillId="0" borderId="0" xfId="0" applyFont="1" applyFill="1" applyBorder="1" applyAlignment="1">
      <alignment vertical="center"/>
    </xf>
    <xf numFmtId="4" fontId="4" fillId="0" borderId="0" xfId="0" applyNumberFormat="1" applyFont="1" applyBorder="1" applyAlignment="1">
      <alignment horizontal="left" vertical="top" wrapText="1"/>
    </xf>
    <xf numFmtId="4" fontId="0" fillId="0" borderId="0" xfId="0" applyNumberFormat="1" applyBorder="1" applyAlignment="1">
      <alignment horizontal="left" vertical="top" wrapText="1"/>
    </xf>
    <xf numFmtId="4" fontId="0" fillId="0" borderId="0" xfId="0" applyNumberFormat="1" applyFill="1" applyBorder="1" applyAlignment="1">
      <alignment horizontal="left"/>
    </xf>
    <xf numFmtId="0" fontId="10" fillId="0" borderId="0" xfId="0" applyFont="1" applyBorder="1" applyAlignment="1">
      <alignment horizontal="center" vertical="top" wrapText="1"/>
    </xf>
    <xf numFmtId="0" fontId="10" fillId="0" borderId="0" xfId="0" applyFont="1" applyAlignment="1">
      <alignment vertical="top" wrapText="1"/>
    </xf>
    <xf numFmtId="0" fontId="0" fillId="0" borderId="0" xfId="0" applyFill="1" applyAlignment="1">
      <alignment wrapText="1"/>
    </xf>
    <xf numFmtId="4" fontId="0" fillId="0" borderId="0" xfId="0" applyNumberFormat="1" applyFont="1" applyBorder="1" applyAlignment="1">
      <alignment horizontal="left" vertical="top" wrapText="1"/>
    </xf>
    <xf numFmtId="0" fontId="0" fillId="0" borderId="0" xfId="0" applyBorder="1" applyAlignment="1">
      <alignment horizontal="left" vertical="top"/>
    </xf>
    <xf numFmtId="0" fontId="10" fillId="0" borderId="0" xfId="0" applyFont="1" applyFill="1" applyBorder="1" applyAlignment="1">
      <alignment horizontal="center" vertical="center" wrapText="1"/>
    </xf>
    <xf numFmtId="0" fontId="0" fillId="10" borderId="0" xfId="0" applyFill="1" applyAlignment="1">
      <alignment wrapText="1"/>
    </xf>
    <xf numFmtId="4" fontId="4" fillId="0" borderId="0" xfId="0" applyNumberFormat="1" applyFont="1" applyBorder="1" applyAlignment="1">
      <alignment horizontal="left" vertical="top"/>
    </xf>
    <xf numFmtId="0" fontId="12" fillId="0" borderId="0" xfId="0" applyFont="1"/>
    <xf numFmtId="0" fontId="0" fillId="0" borderId="0" xfId="0" applyBorder="1" applyAlignment="1">
      <alignment horizontal="left" vertical="center"/>
    </xf>
    <xf numFmtId="0" fontId="0" fillId="0" borderId="0" xfId="0" applyFill="1" applyBorder="1" applyAlignment="1">
      <alignment horizontal="left" vertical="center"/>
    </xf>
    <xf numFmtId="0" fontId="0" fillId="0" borderId="0" xfId="0" applyBorder="1" applyAlignment="1">
      <alignment horizontal="left" vertical="center" wrapText="1"/>
    </xf>
    <xf numFmtId="0" fontId="0" fillId="0" borderId="0" xfId="0" applyFill="1" applyBorder="1" applyAlignment="1">
      <alignment horizontal="right" vertical="center"/>
    </xf>
    <xf numFmtId="0" fontId="0" fillId="0" borderId="0" xfId="0" applyFill="1" applyBorder="1" applyAlignment="1">
      <alignment horizontal="right"/>
    </xf>
    <xf numFmtId="3" fontId="7" fillId="11" borderId="0" xfId="0" applyNumberFormat="1" applyFont="1" applyFill="1" applyBorder="1" applyAlignment="1">
      <alignment horizontal="center" vertical="center" wrapText="1"/>
    </xf>
    <xf numFmtId="0" fontId="10" fillId="0" borderId="0" xfId="0" applyFont="1" applyBorder="1" applyAlignment="1">
      <alignment vertical="top" wrapText="1"/>
    </xf>
    <xf numFmtId="0" fontId="0" fillId="0" borderId="0" xfId="0" applyFill="1" applyBorder="1" applyAlignment="1">
      <alignment wrapText="1"/>
    </xf>
    <xf numFmtId="0" fontId="0" fillId="0" borderId="0" xfId="0" applyBorder="1" applyAlignment="1">
      <alignment wrapText="1"/>
    </xf>
    <xf numFmtId="0" fontId="0" fillId="10" borderId="0" xfId="0" applyFill="1" applyBorder="1" applyAlignment="1">
      <alignment wrapText="1"/>
    </xf>
    <xf numFmtId="164" fontId="4" fillId="0" borderId="0" xfId="0" applyNumberFormat="1" applyFont="1" applyFill="1" applyBorder="1" applyAlignment="1">
      <alignment horizontal="left" vertical="center"/>
    </xf>
    <xf numFmtId="0" fontId="7" fillId="11" borderId="0" xfId="0" applyFont="1" applyFill="1" applyBorder="1" applyAlignment="1" applyProtection="1">
      <alignment horizontal="center" vertical="center" wrapText="1"/>
      <protection locked="0"/>
    </xf>
    <xf numFmtId="0" fontId="0" fillId="11" borderId="0" xfId="0" applyFill="1" applyBorder="1" applyAlignment="1" applyProtection="1">
      <alignment horizontal="center" vertical="center"/>
      <protection locked="0"/>
    </xf>
    <xf numFmtId="164" fontId="4" fillId="0" borderId="0" xfId="0" applyNumberFormat="1" applyFont="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0" fillId="0" borderId="0" xfId="0" applyProtection="1">
      <protection locked="0"/>
    </xf>
    <xf numFmtId="0" fontId="0" fillId="0" borderId="0" xfId="0" applyBorder="1" applyProtection="1">
      <protection locked="0"/>
    </xf>
    <xf numFmtId="0" fontId="15" fillId="0" borderId="0" xfId="0" applyFont="1"/>
    <xf numFmtId="0" fontId="0" fillId="0" borderId="0" xfId="0" applyNumberFormat="1" applyFill="1"/>
    <xf numFmtId="9" fontId="4" fillId="0" borderId="0" xfId="0" applyNumberFormat="1" applyFont="1" applyFill="1"/>
    <xf numFmtId="0" fontId="0" fillId="6" borderId="0" xfId="0" applyFont="1" applyFill="1"/>
    <xf numFmtId="9" fontId="0" fillId="6" borderId="0" xfId="0" applyNumberFormat="1" applyFont="1" applyFill="1"/>
    <xf numFmtId="0" fontId="0" fillId="0" borderId="0" xfId="0" applyFont="1" applyFill="1" applyBorder="1" applyAlignment="1">
      <alignment horizontal="left" vertical="center"/>
    </xf>
    <xf numFmtId="9" fontId="0" fillId="0" borderId="0" xfId="0" applyNumberFormat="1" applyFont="1" applyFill="1"/>
    <xf numFmtId="0" fontId="0" fillId="0" borderId="0" xfId="0" applyFont="1" applyFill="1" applyAlignment="1">
      <alignment wrapText="1"/>
    </xf>
    <xf numFmtId="0" fontId="0" fillId="0" borderId="0" xfId="0" applyFont="1" applyFill="1" applyBorder="1" applyAlignment="1"/>
    <xf numFmtId="0" fontId="0" fillId="0" borderId="0" xfId="0" applyFont="1" applyFill="1" applyAlignment="1">
      <alignment horizontal="left"/>
    </xf>
    <xf numFmtId="0" fontId="4" fillId="0" borderId="0" xfId="0" applyFont="1" applyFill="1" applyBorder="1" applyAlignment="1"/>
    <xf numFmtId="0" fontId="4" fillId="0" borderId="0" xfId="0" applyFont="1" applyFill="1"/>
    <xf numFmtId="4" fontId="0" fillId="0" borderId="0" xfId="0" applyNumberFormat="1" applyFill="1" applyBorder="1" applyAlignment="1"/>
    <xf numFmtId="4" fontId="4" fillId="0" borderId="0" xfId="0" applyNumberFormat="1" applyFont="1" applyFill="1" applyBorder="1" applyAlignment="1">
      <alignment vertical="center"/>
    </xf>
    <xf numFmtId="4" fontId="7" fillId="0" borderId="0" xfId="0" applyNumberFormat="1" applyFont="1" applyFill="1" applyBorder="1" applyAlignment="1">
      <alignment vertical="center"/>
    </xf>
    <xf numFmtId="0" fontId="0" fillId="0" borderId="0" xfId="0" applyFill="1" applyBorder="1" applyAlignment="1">
      <alignment horizontal="center"/>
    </xf>
    <xf numFmtId="4" fontId="0" fillId="0" borderId="0" xfId="0" applyNumberFormat="1" applyFill="1" applyBorder="1" applyAlignment="1">
      <alignment vertical="center"/>
    </xf>
    <xf numFmtId="0" fontId="4" fillId="0" borderId="0" xfId="0" applyFont="1" applyFill="1" applyBorder="1" applyAlignment="1">
      <alignment horizontal="left"/>
    </xf>
    <xf numFmtId="4" fontId="0" fillId="0" borderId="0" xfId="0" applyNumberFormat="1" applyFill="1" applyBorder="1" applyAlignment="1">
      <alignment horizontal="center"/>
    </xf>
    <xf numFmtId="4" fontId="7" fillId="7" borderId="0" xfId="0" applyNumberFormat="1" applyFont="1" applyFill="1" applyBorder="1" applyAlignment="1">
      <alignment horizontal="right" vertical="center"/>
    </xf>
    <xf numFmtId="0" fontId="0" fillId="0" borderId="0" xfId="0" applyAlignment="1">
      <alignment horizontal="center"/>
    </xf>
    <xf numFmtId="0" fontId="4" fillId="0" borderId="0" xfId="0" applyFont="1" applyAlignment="1">
      <alignment horizontal="left"/>
    </xf>
    <xf numFmtId="0" fontId="16" fillId="0" borderId="0" xfId="0" applyFont="1" applyBorder="1" applyAlignment="1">
      <alignment horizontal="left" vertical="top" wrapText="1"/>
    </xf>
    <xf numFmtId="0" fontId="16" fillId="0" borderId="0" xfId="0" applyFont="1" applyAlignment="1">
      <alignment horizontal="left" vertical="top" wrapText="1"/>
    </xf>
    <xf numFmtId="9" fontId="0" fillId="0" borderId="0" xfId="0" applyNumberFormat="1" applyFill="1"/>
    <xf numFmtId="16" fontId="0" fillId="0" borderId="0" xfId="0" applyNumberFormat="1" applyFill="1"/>
    <xf numFmtId="0" fontId="11" fillId="0" borderId="0" xfId="0" applyFont="1" applyFill="1"/>
    <xf numFmtId="0" fontId="11" fillId="0" borderId="0" xfId="0" applyFont="1"/>
    <xf numFmtId="0" fontId="0" fillId="0" borderId="0" xfId="0" applyFill="1" applyBorder="1" applyAlignment="1">
      <alignment horizontal="left" vertical="top"/>
    </xf>
    <xf numFmtId="0" fontId="0" fillId="0" borderId="0" xfId="0" applyAlignment="1">
      <alignment vertical="top" wrapText="1"/>
    </xf>
    <xf numFmtId="0" fontId="0" fillId="0" borderId="0" xfId="0" applyAlignment="1">
      <alignment vertical="top"/>
    </xf>
    <xf numFmtId="0" fontId="4" fillId="0" borderId="0" xfId="0" applyFont="1" applyBorder="1" applyAlignment="1">
      <alignment vertical="top"/>
    </xf>
    <xf numFmtId="0" fontId="4" fillId="0" borderId="0" xfId="0" applyFont="1" applyBorder="1" applyAlignment="1">
      <alignment horizontal="left" vertical="top"/>
    </xf>
    <xf numFmtId="0" fontId="0" fillId="0" borderId="0" xfId="0" applyAlignment="1"/>
    <xf numFmtId="49" fontId="0" fillId="0" borderId="0" xfId="0" applyNumberFormat="1" applyAlignment="1">
      <alignment vertical="top" wrapText="1"/>
    </xf>
    <xf numFmtId="0" fontId="0" fillId="12" borderId="0" xfId="0" applyFill="1"/>
    <xf numFmtId="0" fontId="0" fillId="2" borderId="0" xfId="0" applyFill="1"/>
    <xf numFmtId="0" fontId="0" fillId="0" borderId="0" xfId="0" applyAlignment="1">
      <alignment horizontal="right"/>
    </xf>
    <xf numFmtId="164" fontId="4" fillId="0" borderId="0" xfId="0" applyNumberFormat="1" applyFont="1"/>
    <xf numFmtId="0" fontId="0" fillId="13" borderId="0" xfId="0" applyFill="1" applyBorder="1" applyAlignment="1">
      <alignment horizontal="left" vertical="top"/>
    </xf>
    <xf numFmtId="0" fontId="0" fillId="13" borderId="0" xfId="0" applyFill="1" applyAlignment="1">
      <alignment vertical="top" wrapText="1"/>
    </xf>
    <xf numFmtId="0" fontId="18" fillId="0" borderId="0" xfId="6"/>
    <xf numFmtId="0" fontId="19" fillId="0" borderId="0" xfId="0" applyFont="1" applyFill="1" applyBorder="1"/>
    <xf numFmtId="0" fontId="20" fillId="0" borderId="0" xfId="6" applyFont="1" applyFill="1" applyBorder="1"/>
    <xf numFmtId="0" fontId="18" fillId="0" borderId="0" xfId="6" applyFill="1" applyBorder="1"/>
    <xf numFmtId="0" fontId="4" fillId="13" borderId="0" xfId="0" applyFont="1" applyFill="1" applyBorder="1" applyAlignment="1">
      <alignment horizontal="right" vertical="top"/>
    </xf>
    <xf numFmtId="0" fontId="4" fillId="6" borderId="0" xfId="0" applyFont="1" applyFill="1"/>
    <xf numFmtId="0" fontId="22" fillId="14" borderId="0" xfId="0" applyFont="1" applyFill="1"/>
    <xf numFmtId="0" fontId="21" fillId="14" borderId="0" xfId="0" applyFont="1" applyFill="1"/>
    <xf numFmtId="14" fontId="0" fillId="15" borderId="0" xfId="0" applyNumberFormat="1" applyFill="1" applyBorder="1" applyAlignment="1" applyProtection="1">
      <alignment horizontal="right" vertical="center"/>
      <protection locked="0"/>
    </xf>
    <xf numFmtId="0" fontId="0" fillId="15" borderId="0" xfId="0" applyFill="1" applyBorder="1" applyAlignment="1" applyProtection="1">
      <alignment horizontal="right" vertical="center"/>
      <protection locked="0"/>
    </xf>
    <xf numFmtId="0" fontId="0" fillId="15" borderId="0" xfId="0" applyFill="1" applyBorder="1" applyAlignment="1" applyProtection="1">
      <alignment horizontal="right" vertical="center" wrapText="1"/>
      <protection locked="0"/>
    </xf>
    <xf numFmtId="4" fontId="6" fillId="15" borderId="0" xfId="0" applyNumberFormat="1" applyFont="1" applyFill="1" applyBorder="1" applyAlignment="1">
      <alignment horizontal="left" vertical="center"/>
    </xf>
    <xf numFmtId="4" fontId="4" fillId="15" borderId="0" xfId="0" applyNumberFormat="1" applyFont="1" applyFill="1" applyBorder="1" applyAlignment="1">
      <alignment horizontal="left" vertical="center"/>
    </xf>
    <xf numFmtId="0" fontId="0" fillId="16" borderId="3" xfId="0" applyFill="1" applyBorder="1" applyAlignment="1">
      <alignment horizontal="left" vertical="center"/>
    </xf>
    <xf numFmtId="0" fontId="0" fillId="16" borderId="3" xfId="0" applyFill="1" applyBorder="1" applyAlignment="1">
      <alignment vertical="center"/>
    </xf>
    <xf numFmtId="14" fontId="0" fillId="16" borderId="3" xfId="0" applyNumberFormat="1" applyFill="1" applyBorder="1" applyAlignment="1">
      <alignment horizontal="left" vertical="center"/>
    </xf>
    <xf numFmtId="0" fontId="0" fillId="16" borderId="3" xfId="0" applyFill="1" applyBorder="1"/>
    <xf numFmtId="0" fontId="0" fillId="16" borderId="5" xfId="0" applyFill="1" applyBorder="1" applyAlignment="1">
      <alignment vertical="center"/>
    </xf>
    <xf numFmtId="0" fontId="0" fillId="16" borderId="3" xfId="0" applyFill="1" applyBorder="1" applyAlignment="1">
      <alignment horizontal="right" vertical="center"/>
    </xf>
    <xf numFmtId="0" fontId="0" fillId="16" borderId="3" xfId="0" applyFill="1" applyBorder="1" applyAlignment="1">
      <alignment horizontal="left" vertical="center" wrapText="1"/>
    </xf>
    <xf numFmtId="0" fontId="0" fillId="16" borderId="3" xfId="0" applyFill="1" applyBorder="1" applyAlignment="1">
      <alignment horizontal="right" vertical="center" wrapText="1"/>
    </xf>
    <xf numFmtId="0" fontId="0" fillId="16" borderId="3" xfId="0" applyFill="1" applyBorder="1" applyAlignment="1"/>
    <xf numFmtId="0" fontId="0" fillId="16" borderId="6" xfId="0" applyFill="1" applyBorder="1" applyAlignment="1">
      <alignment vertical="center"/>
    </xf>
    <xf numFmtId="0" fontId="0" fillId="16" borderId="6" xfId="0" applyFill="1" applyBorder="1" applyAlignment="1"/>
    <xf numFmtId="4" fontId="4" fillId="16" borderId="0" xfId="0" applyNumberFormat="1" applyFont="1" applyFill="1" applyBorder="1" applyAlignment="1">
      <alignment horizontal="left" vertical="top"/>
    </xf>
    <xf numFmtId="4" fontId="0" fillId="16" borderId="0" xfId="0" applyNumberFormat="1" applyFill="1" applyBorder="1" applyAlignment="1">
      <alignment horizontal="left"/>
    </xf>
    <xf numFmtId="4" fontId="0" fillId="16" borderId="0" xfId="0" applyNumberFormat="1" applyFill="1" applyBorder="1" applyAlignment="1">
      <alignment horizontal="center"/>
    </xf>
    <xf numFmtId="0" fontId="0" fillId="16" borderId="0" xfId="0" applyFill="1" applyBorder="1"/>
    <xf numFmtId="0" fontId="0" fillId="16" borderId="0" xfId="0" applyFill="1" applyBorder="1" applyAlignment="1">
      <alignment horizontal="center" vertical="center"/>
    </xf>
    <xf numFmtId="0" fontId="0" fillId="16" borderId="0" xfId="0" applyFill="1" applyBorder="1" applyAlignment="1">
      <alignment horizontal="center"/>
    </xf>
    <xf numFmtId="4" fontId="7" fillId="16" borderId="0" xfId="0" applyNumberFormat="1" applyFont="1" applyFill="1" applyBorder="1" applyAlignment="1">
      <alignment vertical="center"/>
    </xf>
    <xf numFmtId="0" fontId="4" fillId="16" borderId="0" xfId="0" applyFont="1" applyFill="1" applyBorder="1" applyAlignment="1">
      <alignment horizontal="left"/>
    </xf>
    <xf numFmtId="0" fontId="0" fillId="16" borderId="0" xfId="0" applyFill="1" applyBorder="1" applyAlignment="1">
      <alignment horizontal="left"/>
    </xf>
    <xf numFmtId="4" fontId="0" fillId="16" borderId="0" xfId="0" applyNumberFormat="1" applyFill="1" applyBorder="1" applyAlignment="1"/>
    <xf numFmtId="0" fontId="6" fillId="16" borderId="12" xfId="0" applyFont="1" applyFill="1" applyBorder="1"/>
    <xf numFmtId="0" fontId="6" fillId="16" borderId="13" xfId="0" applyFont="1" applyFill="1" applyBorder="1"/>
    <xf numFmtId="0" fontId="23" fillId="16" borderId="13" xfId="0" applyFont="1" applyFill="1" applyBorder="1" applyAlignment="1">
      <alignment horizontal="center" vertical="center" wrapText="1"/>
    </xf>
    <xf numFmtId="0" fontId="23" fillId="11" borderId="14" xfId="0" applyFont="1" applyFill="1" applyBorder="1" applyAlignment="1">
      <alignment horizontal="center" vertical="center" wrapText="1"/>
    </xf>
    <xf numFmtId="4" fontId="4" fillId="16" borderId="0" xfId="0" applyNumberFormat="1" applyFont="1" applyFill="1" applyBorder="1" applyAlignment="1">
      <alignment vertical="center"/>
    </xf>
    <xf numFmtId="4" fontId="0" fillId="16" borderId="0" xfId="0" applyNumberFormat="1" applyFill="1" applyBorder="1" applyAlignment="1">
      <alignment horizontal="right"/>
    </xf>
    <xf numFmtId="0" fontId="17" fillId="15" borderId="0" xfId="0" applyFont="1" applyFill="1"/>
    <xf numFmtId="0" fontId="0" fillId="15" borderId="0" xfId="0" applyFill="1"/>
    <xf numFmtId="0" fontId="24" fillId="14" borderId="0" xfId="0" applyFont="1" applyFill="1"/>
    <xf numFmtId="0" fontId="17" fillId="17" borderId="0" xfId="0" applyFont="1" applyFill="1"/>
    <xf numFmtId="0" fontId="4" fillId="0" borderId="13" xfId="0" applyFont="1" applyBorder="1" applyAlignment="1">
      <alignment horizontal="left" vertical="top"/>
    </xf>
    <xf numFmtId="0" fontId="0" fillId="0" borderId="13" xfId="0" applyBorder="1" applyAlignment="1">
      <alignment vertical="top"/>
    </xf>
    <xf numFmtId="0" fontId="0" fillId="0" borderId="13" xfId="0" applyBorder="1" applyAlignment="1">
      <alignment vertical="top" wrapText="1"/>
    </xf>
    <xf numFmtId="0" fontId="0" fillId="0" borderId="13" xfId="0" applyFill="1" applyBorder="1"/>
    <xf numFmtId="0" fontId="0" fillId="0" borderId="13" xfId="0" applyBorder="1" applyAlignment="1">
      <alignment wrapText="1"/>
    </xf>
    <xf numFmtId="0" fontId="0" fillId="0" borderId="13" xfId="0" applyBorder="1"/>
    <xf numFmtId="0" fontId="25" fillId="14" borderId="0" xfId="0" applyFont="1" applyFill="1"/>
    <xf numFmtId="0" fontId="7" fillId="14" borderId="0" xfId="0" applyFont="1" applyFill="1"/>
    <xf numFmtId="0" fontId="25" fillId="14" borderId="0" xfId="0" applyFont="1" applyFill="1" applyAlignment="1">
      <alignment horizontal="right"/>
    </xf>
    <xf numFmtId="0" fontId="0" fillId="16" borderId="0" xfId="0" applyNumberFormat="1" applyFill="1" applyProtection="1">
      <protection locked="0"/>
    </xf>
    <xf numFmtId="0" fontId="4" fillId="13" borderId="0" xfId="0" applyFont="1" applyFill="1" applyAlignment="1">
      <alignment vertical="top" wrapText="1"/>
    </xf>
    <xf numFmtId="164" fontId="4" fillId="13" borderId="0" xfId="0" applyNumberFormat="1" applyFont="1" applyFill="1" applyAlignment="1">
      <alignment horizontal="left" wrapText="1"/>
    </xf>
    <xf numFmtId="9" fontId="4" fillId="13" borderId="0" xfId="5" applyFont="1" applyFill="1" applyAlignment="1">
      <alignment vertical="top" wrapText="1"/>
    </xf>
    <xf numFmtId="0" fontId="0" fillId="16" borderId="3" xfId="0" applyFill="1" applyBorder="1" applyAlignment="1">
      <alignment horizontal="left" vertical="center" wrapText="1"/>
    </xf>
    <xf numFmtId="0" fontId="0" fillId="16" borderId="6" xfId="0" applyFill="1" applyBorder="1" applyAlignment="1">
      <alignment horizontal="left" vertical="center" wrapText="1"/>
    </xf>
    <xf numFmtId="0" fontId="6" fillId="16" borderId="7" xfId="0" applyFont="1" applyFill="1" applyBorder="1" applyAlignment="1">
      <alignment horizontal="center"/>
    </xf>
    <xf numFmtId="0" fontId="6" fillId="16" borderId="8" xfId="0" applyFont="1" applyFill="1" applyBorder="1" applyAlignment="1">
      <alignment horizontal="center"/>
    </xf>
    <xf numFmtId="0" fontId="6" fillId="16" borderId="9" xfId="0" applyFont="1" applyFill="1" applyBorder="1" applyAlignment="1">
      <alignment horizontal="center"/>
    </xf>
    <xf numFmtId="4" fontId="7" fillId="7" borderId="0" xfId="0" applyNumberFormat="1" applyFont="1" applyFill="1" applyBorder="1" applyAlignment="1">
      <alignment horizontal="center" vertical="center"/>
    </xf>
    <xf numFmtId="0" fontId="0" fillId="6" borderId="0" xfId="0" applyFill="1" applyAlignment="1">
      <alignment horizontal="center"/>
    </xf>
    <xf numFmtId="0" fontId="4" fillId="5" borderId="0" xfId="0" applyFont="1" applyFill="1" applyAlignment="1">
      <alignment horizontal="center"/>
    </xf>
  </cellXfs>
  <cellStyles count="7">
    <cellStyle name="Eingabe 2" xfId="3" xr:uid="{00000000-0005-0000-0000-000000000000}"/>
    <cellStyle name="Euro" xfId="1" xr:uid="{00000000-0005-0000-0000-000001000000}"/>
    <cellStyle name="Link" xfId="6" builtinId="8"/>
    <cellStyle name="Prozent" xfId="5" builtinId="5"/>
    <cellStyle name="Standard" xfId="0" builtinId="0"/>
    <cellStyle name="Standard 2" xfId="2" xr:uid="{00000000-0005-0000-0000-000005000000}"/>
    <cellStyle name="Standard 3" xfId="4" xr:uid="{00000000-0005-0000-0000-000006000000}"/>
  </cellStyles>
  <dxfs count="26">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FF0000"/>
        </patternFill>
      </fill>
    </dxf>
    <dxf>
      <fill>
        <patternFill>
          <bgColor theme="9" tint="-0.24994659260841701"/>
        </patternFill>
      </fill>
    </dxf>
    <dxf>
      <fill>
        <patternFill>
          <bgColor theme="9" tint="0.39994506668294322"/>
        </patternFill>
      </fill>
    </dxf>
    <dxf>
      <font>
        <condense val="0"/>
        <extend val="0"/>
        <color rgb="FF9C6500"/>
      </font>
      <fill>
        <patternFill>
          <bgColor rgb="FFFFEB9C"/>
        </patternFill>
      </fill>
    </dxf>
    <dxf>
      <fill>
        <patternFill>
          <bgColor rgb="FF92D05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FF0000"/>
        </patternFill>
      </fill>
    </dxf>
    <dxf>
      <fill>
        <patternFill>
          <bgColor theme="9" tint="-0.24994659260841701"/>
        </patternFill>
      </fill>
    </dxf>
    <dxf>
      <fill>
        <patternFill>
          <bgColor theme="9" tint="0.39994506668294322"/>
        </patternFill>
      </fill>
    </dxf>
    <dxf>
      <font>
        <condense val="0"/>
        <extend val="0"/>
        <color rgb="FF9C6500"/>
      </font>
      <fill>
        <patternFill>
          <bgColor rgb="FFFFEB9C"/>
        </patternFill>
      </fill>
    </dxf>
    <dxf>
      <fill>
        <patternFill>
          <bgColor rgb="FF92D05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7F120C"/>
      <color rgb="FF6EB121"/>
      <color rgb="FF86A7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16</xdr:row>
      <xdr:rowOff>171450</xdr:rowOff>
    </xdr:from>
    <xdr:to>
      <xdr:col>3</xdr:col>
      <xdr:colOff>108970</xdr:colOff>
      <xdr:row>21</xdr:row>
      <xdr:rowOff>2288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3362325"/>
          <a:ext cx="2185420" cy="78333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3-energiefl&#228;chenpolitik.de/pdf/W3_Leitfaden_Energieflaechenratin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umweltfondsvergleich.de/" TargetMode="External"/><Relationship Id="rId3" Type="http://schemas.openxmlformats.org/officeDocument/2006/relationships/hyperlink" Target="http://www.wiwo.de/" TargetMode="External"/><Relationship Id="rId7" Type="http://schemas.openxmlformats.org/officeDocument/2006/relationships/hyperlink" Target="http://www.kapitalanlage-vergleich.de/" TargetMode="External"/><Relationship Id="rId2" Type="http://schemas.openxmlformats.org/officeDocument/2006/relationships/hyperlink" Target="http://www.handelsblatt.com/" TargetMode="External"/><Relationship Id="rId1" Type="http://schemas.openxmlformats.org/officeDocument/2006/relationships/hyperlink" Target="http://www.focus.de/" TargetMode="External"/><Relationship Id="rId6" Type="http://schemas.openxmlformats.org/officeDocument/2006/relationships/hyperlink" Target="http://www.welt.de/" TargetMode="External"/><Relationship Id="rId5" Type="http://schemas.openxmlformats.org/officeDocument/2006/relationships/hyperlink" Target="http://www.faz.de/" TargetMode="External"/><Relationship Id="rId10" Type="http://schemas.openxmlformats.org/officeDocument/2006/relationships/printerSettings" Target="../printerSettings/printerSettings7.bin"/><Relationship Id="rId4" Type="http://schemas.openxmlformats.org/officeDocument/2006/relationships/hyperlink" Target="http://www.boerse.de/" TargetMode="External"/><Relationship Id="rId9" Type="http://schemas.openxmlformats.org/officeDocument/2006/relationships/hyperlink" Target="http://beteiligungsfinder.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showGridLines="0" workbookViewId="0">
      <selection activeCell="A3" sqref="A3"/>
    </sheetView>
  </sheetViews>
  <sheetFormatPr baseColWidth="10" defaultRowHeight="15" x14ac:dyDescent="0.25"/>
  <sheetData>
    <row r="1" spans="1:15" ht="26.25" x14ac:dyDescent="0.4">
      <c r="A1" s="188" t="s">
        <v>171</v>
      </c>
      <c r="B1" s="145"/>
      <c r="C1" s="145"/>
      <c r="D1" s="145"/>
      <c r="E1" s="145"/>
      <c r="F1" s="145"/>
      <c r="G1" s="145"/>
      <c r="H1" s="145"/>
      <c r="I1" s="145"/>
      <c r="J1" s="145"/>
    </row>
    <row r="3" spans="1:15" x14ac:dyDescent="0.25">
      <c r="A3" s="2" t="s">
        <v>170</v>
      </c>
    </row>
    <row r="4" spans="1:15" x14ac:dyDescent="0.25">
      <c r="A4" s="2" t="s">
        <v>165</v>
      </c>
    </row>
    <row r="5" spans="1:15" x14ac:dyDescent="0.25">
      <c r="A5" s="2" t="s">
        <v>166</v>
      </c>
    </row>
    <row r="7" spans="1:15" x14ac:dyDescent="0.25">
      <c r="A7" t="s">
        <v>221</v>
      </c>
    </row>
    <row r="8" spans="1:15" x14ac:dyDescent="0.25">
      <c r="A8" s="138" t="s">
        <v>222</v>
      </c>
    </row>
    <row r="10" spans="1:15" x14ac:dyDescent="0.25">
      <c r="A10" s="5" t="s">
        <v>167</v>
      </c>
    </row>
    <row r="11" spans="1:15" x14ac:dyDescent="0.25">
      <c r="A11" t="s">
        <v>169</v>
      </c>
    </row>
    <row r="12" spans="1:15" x14ac:dyDescent="0.25">
      <c r="A12" t="s">
        <v>168</v>
      </c>
    </row>
    <row r="13" spans="1:15" x14ac:dyDescent="0.25">
      <c r="A13" t="s">
        <v>173</v>
      </c>
    </row>
    <row r="15" spans="1:15" x14ac:dyDescent="0.25">
      <c r="A15" s="130" t="s">
        <v>174</v>
      </c>
      <c r="B15" s="130"/>
      <c r="C15" s="130"/>
      <c r="D15" s="130"/>
      <c r="E15" s="130"/>
      <c r="F15" s="130"/>
      <c r="G15" s="130"/>
      <c r="H15" s="130"/>
      <c r="I15" s="130"/>
      <c r="J15" s="130"/>
      <c r="K15" s="130"/>
      <c r="L15" s="130"/>
      <c r="M15" s="130"/>
      <c r="N15" s="130"/>
      <c r="O15" s="130"/>
    </row>
    <row r="16" spans="1:15" x14ac:dyDescent="0.25">
      <c r="A16" s="130" t="s">
        <v>172</v>
      </c>
    </row>
  </sheetData>
  <sheetProtection password="CE6B" sheet="1" objects="1" scenarios="1" selectLockedCells="1"/>
  <hyperlinks>
    <hyperlink ref="A8" r:id="rId1" xr:uid="{00000000-0004-0000-0000-000000000000}"/>
  </hyperlinks>
  <pageMargins left="0.7" right="0.7" top="0.78740157499999996" bottom="0.78740157499999996" header="0.3" footer="0.3"/>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workbookViewId="0">
      <selection activeCell="B12" sqref="B12"/>
    </sheetView>
  </sheetViews>
  <sheetFormatPr baseColWidth="10" defaultRowHeight="15" x14ac:dyDescent="0.25"/>
  <cols>
    <col min="1" max="2" width="31" customWidth="1"/>
  </cols>
  <sheetData>
    <row r="1" spans="1:2" ht="26.25" x14ac:dyDescent="0.4">
      <c r="A1" s="188" t="s">
        <v>112</v>
      </c>
      <c r="B1" s="189"/>
    </row>
    <row r="3" spans="1:2" x14ac:dyDescent="0.25">
      <c r="A3" s="80" t="s">
        <v>6</v>
      </c>
      <c r="B3" s="146">
        <v>42342</v>
      </c>
    </row>
    <row r="4" spans="1:2" x14ac:dyDescent="0.25">
      <c r="A4" s="80" t="s">
        <v>5</v>
      </c>
      <c r="B4" s="147" t="s">
        <v>85</v>
      </c>
    </row>
    <row r="5" spans="1:2" x14ac:dyDescent="0.25">
      <c r="A5" s="80"/>
      <c r="B5" s="83"/>
    </row>
    <row r="6" spans="1:2" x14ac:dyDescent="0.25">
      <c r="A6" s="80" t="s">
        <v>8</v>
      </c>
      <c r="B6" s="147"/>
    </row>
    <row r="7" spans="1:2" x14ac:dyDescent="0.25">
      <c r="A7" s="80" t="s">
        <v>9</v>
      </c>
      <c r="B7" s="147"/>
    </row>
    <row r="8" spans="1:2" x14ac:dyDescent="0.25">
      <c r="A8" s="80" t="s">
        <v>10</v>
      </c>
      <c r="B8" s="148" t="s">
        <v>86</v>
      </c>
    </row>
    <row r="9" spans="1:2" x14ac:dyDescent="0.25">
      <c r="A9" s="81" t="s">
        <v>11</v>
      </c>
      <c r="B9" s="147"/>
    </row>
    <row r="10" spans="1:2" x14ac:dyDescent="0.25">
      <c r="A10" s="80" t="s">
        <v>12</v>
      </c>
      <c r="B10" s="147"/>
    </row>
    <row r="11" spans="1:2" x14ac:dyDescent="0.25">
      <c r="A11" s="46"/>
      <c r="B11" s="84"/>
    </row>
    <row r="12" spans="1:2" x14ac:dyDescent="0.25">
      <c r="A12" s="82" t="s">
        <v>7</v>
      </c>
      <c r="B12" s="147">
        <v>1</v>
      </c>
    </row>
    <row r="13" spans="1:2" x14ac:dyDescent="0.25">
      <c r="A13" s="46"/>
      <c r="B13" s="84"/>
    </row>
    <row r="14" spans="1:2" x14ac:dyDescent="0.25">
      <c r="A14" s="81" t="s">
        <v>13</v>
      </c>
      <c r="B14" s="146"/>
    </row>
    <row r="15" spans="1:2" x14ac:dyDescent="0.25">
      <c r="A15" s="46"/>
      <c r="B15" s="84"/>
    </row>
    <row r="16" spans="1:2" x14ac:dyDescent="0.25">
      <c r="A16" s="82" t="s">
        <v>14</v>
      </c>
      <c r="B16" s="148"/>
    </row>
  </sheetData>
  <sheetProtection password="CE6B" sheet="1" objects="1" scenarios="1" selectLockedCells="1"/>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61"/>
  <sheetViews>
    <sheetView showGridLines="0" zoomScale="80" zoomScaleNormal="80" workbookViewId="0">
      <selection activeCell="B50" sqref="B50"/>
    </sheetView>
  </sheetViews>
  <sheetFormatPr baseColWidth="10" defaultRowHeight="15" x14ac:dyDescent="0.25"/>
  <cols>
    <col min="1" max="1" width="33.85546875" customWidth="1"/>
    <col min="2" max="2" width="11.5703125" bestFit="1" customWidth="1"/>
    <col min="5" max="5" width="17.28515625" customWidth="1"/>
    <col min="6" max="6" width="11.7109375" bestFit="1" customWidth="1"/>
    <col min="7" max="7" width="11.5703125" bestFit="1" customWidth="1"/>
    <col min="10" max="10" width="13.42578125" customWidth="1"/>
    <col min="12" max="12" width="14.42578125" customWidth="1"/>
    <col min="18" max="18" width="16.140625" hidden="1" customWidth="1"/>
    <col min="19" max="19" width="14.42578125" hidden="1" customWidth="1"/>
    <col min="20" max="22" width="11.42578125" hidden="1" customWidth="1"/>
  </cols>
  <sheetData>
    <row r="1" spans="1:22" ht="26.25" x14ac:dyDescent="0.4">
      <c r="A1" s="188" t="s">
        <v>4</v>
      </c>
      <c r="B1" s="188"/>
      <c r="C1" s="188"/>
      <c r="D1" s="188"/>
      <c r="E1" s="188"/>
      <c r="F1" s="188"/>
      <c r="G1" s="188"/>
      <c r="H1" s="188"/>
      <c r="I1" s="188"/>
      <c r="J1" s="188"/>
      <c r="K1" s="188"/>
      <c r="L1" s="190" t="s">
        <v>88</v>
      </c>
    </row>
    <row r="2" spans="1:22" ht="15.75" thickBot="1" x14ac:dyDescent="0.3"/>
    <row r="3" spans="1:22" s="14" customFormat="1" ht="33" customHeight="1" thickBot="1" x14ac:dyDescent="0.3">
      <c r="A3" s="10" t="s">
        <v>5</v>
      </c>
      <c r="B3" s="151" t="str">
        <f>'Allg. Eingaben'!B4</f>
        <v>Max Mustermann</v>
      </c>
      <c r="C3" s="152"/>
      <c r="D3" s="152"/>
      <c r="E3" s="11" t="s">
        <v>6</v>
      </c>
      <c r="F3" s="12"/>
      <c r="G3" s="153">
        <f>'Allg. Eingaben'!B3</f>
        <v>42342</v>
      </c>
      <c r="H3" s="155"/>
      <c r="I3" s="155"/>
      <c r="J3" s="13" t="s">
        <v>7</v>
      </c>
      <c r="K3" s="151">
        <f>'Allg. Eingaben'!B12</f>
        <v>1</v>
      </c>
      <c r="L3" s="160"/>
    </row>
    <row r="4" spans="1:22" s="14" customFormat="1" ht="33" customHeight="1" thickBot="1" x14ac:dyDescent="0.3">
      <c r="A4" s="10" t="s">
        <v>8</v>
      </c>
      <c r="B4" s="151">
        <f>'Allg. Eingaben'!B6</f>
        <v>0</v>
      </c>
      <c r="C4" s="152"/>
      <c r="D4" s="152"/>
      <c r="E4" s="11" t="s">
        <v>9</v>
      </c>
      <c r="F4" s="12"/>
      <c r="G4" s="151">
        <f>'Allg. Eingaben'!B7</f>
        <v>0</v>
      </c>
      <c r="H4" s="155"/>
      <c r="I4" s="155"/>
      <c r="J4" s="15" t="s">
        <v>10</v>
      </c>
      <c r="K4" s="195" t="str">
        <f>'Allg. Eingaben'!B8</f>
        <v>Beispielsdorf</v>
      </c>
      <c r="L4" s="196"/>
    </row>
    <row r="5" spans="1:22" s="14" customFormat="1" ht="33" customHeight="1" thickBot="1" x14ac:dyDescent="0.3">
      <c r="A5" s="16" t="s">
        <v>11</v>
      </c>
      <c r="B5" s="151">
        <f>'Allg. Eingaben'!B9</f>
        <v>0</v>
      </c>
      <c r="C5" s="152"/>
      <c r="D5" s="152"/>
      <c r="E5" s="11" t="s">
        <v>12</v>
      </c>
      <c r="F5" s="12"/>
      <c r="G5" s="151">
        <f>'Allg. Eingaben'!B10</f>
        <v>0</v>
      </c>
      <c r="H5" s="156"/>
      <c r="I5" s="152"/>
      <c r="J5" s="152"/>
      <c r="K5" s="152"/>
      <c r="L5" s="160"/>
    </row>
    <row r="6" spans="1:22" ht="33" customHeight="1" thickBot="1" x14ac:dyDescent="0.3">
      <c r="A6" s="16" t="s">
        <v>13</v>
      </c>
      <c r="B6" s="153">
        <f>'Allg. Eingaben'!B14</f>
        <v>0</v>
      </c>
      <c r="C6" s="154"/>
      <c r="D6" s="154"/>
      <c r="E6" s="17" t="s">
        <v>14</v>
      </c>
      <c r="F6" s="18"/>
      <c r="G6" s="157">
        <f>'Allg. Eingaben'!B16</f>
        <v>0</v>
      </c>
      <c r="H6" s="158"/>
      <c r="I6" s="159"/>
      <c r="J6" s="159"/>
      <c r="K6" s="154"/>
      <c r="L6" s="161"/>
    </row>
    <row r="7" spans="1:22" s="1" customFormat="1" x14ac:dyDescent="0.25">
      <c r="A7" s="52"/>
      <c r="B7" s="52"/>
      <c r="C7" s="52"/>
      <c r="D7" s="52"/>
      <c r="E7" s="52"/>
      <c r="F7" s="52"/>
      <c r="G7" s="52"/>
      <c r="H7" s="52"/>
      <c r="I7" s="52"/>
      <c r="J7" s="52"/>
      <c r="K7" s="52"/>
      <c r="L7" s="52"/>
    </row>
    <row r="8" spans="1:22" ht="26.25" x14ac:dyDescent="0.25">
      <c r="A8" s="149" t="s">
        <v>15</v>
      </c>
      <c r="B8" s="150"/>
      <c r="C8" s="150"/>
      <c r="D8" s="150"/>
      <c r="E8" s="150"/>
      <c r="F8" s="150"/>
      <c r="G8" s="150"/>
      <c r="H8" s="150"/>
      <c r="I8" s="150"/>
      <c r="J8" s="150"/>
      <c r="K8" s="150"/>
      <c r="L8" s="150"/>
    </row>
    <row r="9" spans="1:22" ht="15" customHeight="1" x14ac:dyDescent="0.25">
      <c r="A9" s="42"/>
      <c r="B9" s="21"/>
      <c r="C9" s="21"/>
      <c r="D9" s="21"/>
      <c r="E9" s="21"/>
      <c r="F9" s="21"/>
      <c r="H9" s="21"/>
      <c r="I9" s="21"/>
      <c r="J9" s="53"/>
      <c r="K9" s="53"/>
      <c r="L9" s="27"/>
    </row>
    <row r="10" spans="1:22" x14ac:dyDescent="0.25">
      <c r="A10" s="162" t="s">
        <v>164</v>
      </c>
      <c r="B10" s="163" t="s">
        <v>38</v>
      </c>
      <c r="C10" s="164"/>
      <c r="D10" s="164"/>
      <c r="E10" s="164"/>
      <c r="F10" s="164"/>
      <c r="G10" s="165" t="s">
        <v>20</v>
      </c>
      <c r="H10" s="164"/>
      <c r="I10" s="166"/>
      <c r="J10" s="167" t="s">
        <v>39</v>
      </c>
      <c r="K10" s="167"/>
      <c r="L10" s="166"/>
    </row>
    <row r="11" spans="1:22" s="56" customFormat="1" x14ac:dyDescent="0.25">
      <c r="A11" s="78"/>
      <c r="B11" s="59"/>
      <c r="C11" s="59"/>
      <c r="D11" s="59"/>
      <c r="E11" s="59"/>
      <c r="F11" s="59"/>
      <c r="G11" s="55"/>
      <c r="H11" s="59"/>
      <c r="I11" s="60"/>
      <c r="J11" s="61"/>
      <c r="K11" s="61"/>
      <c r="L11" s="60"/>
    </row>
    <row r="12" spans="1:22" ht="15" customHeight="1" x14ac:dyDescent="0.25">
      <c r="A12" s="21" t="s">
        <v>89</v>
      </c>
      <c r="B12" s="50" t="s">
        <v>90</v>
      </c>
      <c r="C12" s="44"/>
      <c r="D12" s="44"/>
      <c r="E12" s="44"/>
      <c r="F12" s="44"/>
      <c r="H12" s="27"/>
      <c r="I12" s="91" t="s">
        <v>118</v>
      </c>
      <c r="J12" s="1"/>
      <c r="L12" s="116" t="str">
        <f>IF(OR(I12=R15,I13=T15,I14=T15,I15=T15,I16=T15,I17=T15),"Umsetzung tabu","kein Tabu entgegenstehend")</f>
        <v>kein Tabu entgegenstehend</v>
      </c>
      <c r="R12" s="50" t="s">
        <v>114</v>
      </c>
      <c r="T12" t="s">
        <v>115</v>
      </c>
      <c r="V12" t="s">
        <v>116</v>
      </c>
    </row>
    <row r="13" spans="1:22" ht="15" customHeight="1" x14ac:dyDescent="0.25">
      <c r="A13" s="69" t="s">
        <v>52</v>
      </c>
      <c r="B13" s="70" t="s">
        <v>55</v>
      </c>
      <c r="C13" s="44"/>
      <c r="D13" s="44"/>
      <c r="E13" s="44"/>
      <c r="F13" s="44"/>
      <c r="H13" s="27"/>
      <c r="I13" s="91" t="s">
        <v>118</v>
      </c>
      <c r="J13" s="111"/>
      <c r="L13" s="168"/>
      <c r="R13" t="s">
        <v>118</v>
      </c>
      <c r="T13" t="s">
        <v>118</v>
      </c>
      <c r="V13" t="s">
        <v>118</v>
      </c>
    </row>
    <row r="14" spans="1:22" ht="15" customHeight="1" x14ac:dyDescent="0.25">
      <c r="A14" s="69"/>
      <c r="B14" s="70" t="s">
        <v>54</v>
      </c>
      <c r="C14" s="44"/>
      <c r="D14" s="44"/>
      <c r="E14" s="44"/>
      <c r="F14" s="44"/>
      <c r="H14" s="27"/>
      <c r="I14" s="91" t="s">
        <v>118</v>
      </c>
      <c r="J14" s="111"/>
      <c r="L14" s="168"/>
      <c r="R14" t="s">
        <v>91</v>
      </c>
      <c r="T14" t="s">
        <v>21</v>
      </c>
      <c r="U14" s="44"/>
      <c r="V14">
        <v>1</v>
      </c>
    </row>
    <row r="15" spans="1:22" ht="15" customHeight="1" x14ac:dyDescent="0.25">
      <c r="B15" s="44" t="s">
        <v>92</v>
      </c>
      <c r="C15" s="44"/>
      <c r="D15" s="44"/>
      <c r="E15" s="44"/>
      <c r="F15" s="44"/>
      <c r="H15" s="27"/>
      <c r="I15" s="91" t="s">
        <v>118</v>
      </c>
      <c r="J15" s="111"/>
      <c r="L15" s="168"/>
      <c r="R15" t="s">
        <v>113</v>
      </c>
      <c r="T15" t="s">
        <v>117</v>
      </c>
      <c r="U15" s="44"/>
      <c r="V15">
        <v>2</v>
      </c>
    </row>
    <row r="16" spans="1:22" ht="15" customHeight="1" x14ac:dyDescent="0.25">
      <c r="B16" s="44" t="s">
        <v>93</v>
      </c>
      <c r="C16" s="44"/>
      <c r="D16" s="44"/>
      <c r="E16" s="44"/>
      <c r="F16" s="44"/>
      <c r="H16" s="27"/>
      <c r="I16" s="91" t="s">
        <v>118</v>
      </c>
      <c r="J16" s="111"/>
      <c r="L16" s="168"/>
      <c r="R16" s="70"/>
      <c r="V16">
        <v>3</v>
      </c>
    </row>
    <row r="17" spans="1:22" ht="15" customHeight="1" x14ac:dyDescent="0.25">
      <c r="A17" t="s">
        <v>139</v>
      </c>
      <c r="B17" s="70" t="s">
        <v>155</v>
      </c>
      <c r="C17" s="44"/>
      <c r="D17" s="44"/>
      <c r="E17" s="44"/>
      <c r="F17" s="44"/>
      <c r="H17" s="27"/>
      <c r="I17" s="91" t="s">
        <v>118</v>
      </c>
      <c r="J17" s="111"/>
      <c r="L17" s="168"/>
      <c r="R17" s="70"/>
      <c r="V17">
        <v>4</v>
      </c>
    </row>
    <row r="18" spans="1:22" ht="15" customHeight="1" x14ac:dyDescent="0.25">
      <c r="A18" s="45"/>
      <c r="B18" s="46"/>
      <c r="C18" s="46"/>
      <c r="D18" s="46"/>
      <c r="E18" s="46"/>
      <c r="F18" s="46"/>
      <c r="G18" s="47"/>
      <c r="H18" s="47"/>
      <c r="I18" s="47"/>
      <c r="J18" s="26"/>
      <c r="K18" s="26"/>
      <c r="L18" s="26"/>
      <c r="V18">
        <v>5</v>
      </c>
    </row>
    <row r="19" spans="1:22" x14ac:dyDescent="0.25">
      <c r="A19" s="169" t="s">
        <v>22</v>
      </c>
      <c r="B19" s="163" t="s">
        <v>16</v>
      </c>
      <c r="C19" s="170"/>
      <c r="D19" s="170"/>
      <c r="E19" s="170"/>
      <c r="F19" s="170"/>
      <c r="G19" s="164" t="s">
        <v>23</v>
      </c>
      <c r="H19" s="164" t="s">
        <v>24</v>
      </c>
      <c r="I19" s="164" t="s">
        <v>17</v>
      </c>
      <c r="J19" s="171"/>
      <c r="K19" s="171" t="s">
        <v>18</v>
      </c>
      <c r="L19" s="164" t="s">
        <v>19</v>
      </c>
      <c r="V19">
        <v>6</v>
      </c>
    </row>
    <row r="20" spans="1:22" ht="15" customHeight="1" x14ac:dyDescent="0.25">
      <c r="A20" s="45"/>
      <c r="B20" s="46"/>
      <c r="C20" s="46"/>
      <c r="D20" s="46"/>
      <c r="E20" s="46"/>
      <c r="F20" s="46"/>
      <c r="G20" s="47"/>
      <c r="H20" s="47"/>
      <c r="I20" s="47"/>
      <c r="J20" s="26"/>
      <c r="K20" s="26"/>
      <c r="L20" s="26"/>
      <c r="R20" s="70"/>
    </row>
    <row r="21" spans="1:22" ht="15" hidden="1" customHeight="1" x14ac:dyDescent="0.25">
      <c r="A21" s="55"/>
      <c r="B21" s="22" t="s">
        <v>25</v>
      </c>
      <c r="C21" s="21"/>
      <c r="D21" s="21"/>
      <c r="E21" s="21"/>
      <c r="F21" s="21"/>
      <c r="G21" s="47"/>
      <c r="H21" s="48">
        <v>0</v>
      </c>
      <c r="I21" s="47"/>
      <c r="J21" s="24"/>
      <c r="K21" s="24"/>
      <c r="L21" s="47"/>
    </row>
    <row r="22" spans="1:22" ht="15" hidden="1" customHeight="1" x14ac:dyDescent="0.25">
      <c r="A22" s="55"/>
      <c r="B22" s="22" t="s">
        <v>26</v>
      </c>
      <c r="C22" s="21"/>
      <c r="D22" s="21"/>
      <c r="E22" s="21"/>
      <c r="F22" s="21"/>
      <c r="G22" s="47"/>
      <c r="H22" s="48">
        <v>0</v>
      </c>
      <c r="I22" s="47"/>
      <c r="J22" s="24"/>
      <c r="K22" s="24"/>
      <c r="L22" s="47"/>
    </row>
    <row r="23" spans="1:22" ht="15" customHeight="1" x14ac:dyDescent="0.25">
      <c r="A23" s="57" t="s">
        <v>28</v>
      </c>
      <c r="B23" s="44" t="s">
        <v>95</v>
      </c>
      <c r="C23" s="44"/>
      <c r="D23" s="44"/>
      <c r="E23" s="44"/>
      <c r="F23" s="44"/>
      <c r="G23" s="91" t="s">
        <v>118</v>
      </c>
      <c r="H23" s="92">
        <v>70</v>
      </c>
      <c r="I23" s="43">
        <f>MAX(G23)*H23/100</f>
        <v>0</v>
      </c>
      <c r="K23" s="85">
        <f>IF(OR(G25=V19,G26=V19,G28=V19,G29=V19,G31=V19,G23=V19),V19,ROUND(SUM(I23:I31),0))</f>
        <v>0</v>
      </c>
      <c r="L23" s="54">
        <v>50</v>
      </c>
    </row>
    <row r="24" spans="1:22" ht="15" customHeight="1" x14ac:dyDescent="0.25">
      <c r="A24" s="55"/>
      <c r="B24" s="22"/>
      <c r="C24" s="21"/>
      <c r="D24" s="21"/>
      <c r="E24" s="21"/>
      <c r="F24" s="21"/>
      <c r="G24" s="47"/>
      <c r="H24" s="48"/>
      <c r="I24" s="47"/>
      <c r="J24" s="110"/>
      <c r="K24" s="110"/>
      <c r="L24" s="47"/>
    </row>
    <row r="25" spans="1:22" ht="15" customHeight="1" x14ac:dyDescent="0.25">
      <c r="A25" s="57" t="s">
        <v>27</v>
      </c>
      <c r="B25" s="44" t="s">
        <v>94</v>
      </c>
      <c r="C25" s="44"/>
      <c r="D25" s="44"/>
      <c r="E25" s="44"/>
      <c r="F25" s="44"/>
      <c r="G25" s="91" t="s">
        <v>118</v>
      </c>
      <c r="H25" s="92">
        <v>10</v>
      </c>
      <c r="I25" s="43">
        <f>MAX(G25:G26)*H25/100</f>
        <v>0</v>
      </c>
      <c r="J25" s="110"/>
      <c r="K25" s="110"/>
    </row>
    <row r="26" spans="1:22" ht="15" customHeight="1" x14ac:dyDescent="0.25">
      <c r="A26" s="57"/>
      <c r="B26" s="44" t="s">
        <v>40</v>
      </c>
      <c r="C26" s="44"/>
      <c r="D26" s="44"/>
      <c r="E26" s="44"/>
      <c r="F26" s="44"/>
      <c r="G26" s="91" t="s">
        <v>118</v>
      </c>
      <c r="H26" s="47"/>
      <c r="I26" s="43"/>
      <c r="J26" s="110"/>
      <c r="K26" s="110"/>
      <c r="L26" s="54"/>
    </row>
    <row r="27" spans="1:22" ht="15" customHeight="1" x14ac:dyDescent="0.25">
      <c r="C27" s="44"/>
      <c r="D27" s="44"/>
      <c r="E27" s="44"/>
      <c r="F27" s="44"/>
      <c r="H27" s="47"/>
      <c r="I27" s="43"/>
      <c r="J27" s="110"/>
      <c r="K27" s="110"/>
      <c r="L27" s="54"/>
    </row>
    <row r="28" spans="1:22" ht="15" customHeight="1" x14ac:dyDescent="0.25">
      <c r="A28" s="55" t="s">
        <v>29</v>
      </c>
      <c r="B28" s="44" t="s">
        <v>43</v>
      </c>
      <c r="C28" s="44"/>
      <c r="D28" s="44"/>
      <c r="E28" s="44"/>
      <c r="F28" s="44"/>
      <c r="G28" s="91" t="s">
        <v>118</v>
      </c>
      <c r="H28" s="92">
        <v>10</v>
      </c>
      <c r="I28" s="43">
        <f>MAX(G28:G28)*H28/100</f>
        <v>0</v>
      </c>
      <c r="J28" s="110"/>
      <c r="K28" s="110"/>
      <c r="L28" s="54"/>
    </row>
    <row r="29" spans="1:22" ht="15" customHeight="1" x14ac:dyDescent="0.25">
      <c r="A29" s="21" t="s">
        <v>44</v>
      </c>
      <c r="B29" s="44" t="s">
        <v>1</v>
      </c>
      <c r="C29" s="44"/>
      <c r="D29" s="44"/>
      <c r="E29" s="44"/>
      <c r="F29" s="44"/>
      <c r="G29" s="91" t="s">
        <v>118</v>
      </c>
      <c r="H29" s="47"/>
      <c r="I29" s="43"/>
      <c r="J29" s="110"/>
      <c r="K29" s="110"/>
      <c r="L29" s="54"/>
    </row>
    <row r="30" spans="1:22" ht="15" customHeight="1" x14ac:dyDescent="0.25">
      <c r="A30" s="58"/>
      <c r="B30" s="51"/>
      <c r="C30" s="44"/>
      <c r="D30" s="44"/>
      <c r="E30" s="44"/>
      <c r="F30" s="44"/>
      <c r="G30" s="44"/>
      <c r="H30" s="44"/>
      <c r="I30" s="47"/>
      <c r="J30" s="110"/>
      <c r="K30" s="110"/>
      <c r="L30" s="54"/>
    </row>
    <row r="31" spans="1:22" ht="15" customHeight="1" x14ac:dyDescent="0.25">
      <c r="A31" t="s">
        <v>42</v>
      </c>
      <c r="B31" s="44" t="s">
        <v>46</v>
      </c>
      <c r="G31" s="91" t="s">
        <v>118</v>
      </c>
      <c r="H31" s="92">
        <v>10</v>
      </c>
      <c r="I31" s="43">
        <f>MAX(G31)*H31/100</f>
        <v>0</v>
      </c>
      <c r="J31" s="110"/>
      <c r="K31" s="110"/>
      <c r="L31" s="54"/>
    </row>
    <row r="32" spans="1:22" s="1" customFormat="1" ht="15" customHeight="1" x14ac:dyDescent="0.25">
      <c r="A32" s="64"/>
      <c r="C32" s="53"/>
      <c r="D32" s="53"/>
      <c r="E32" s="53"/>
      <c r="F32" s="53"/>
      <c r="G32" s="65"/>
      <c r="H32" s="27"/>
      <c r="I32" s="66"/>
      <c r="J32" s="110"/>
      <c r="K32" s="110"/>
      <c r="L32" s="67"/>
    </row>
    <row r="33" spans="1:14" ht="15" customHeight="1" x14ac:dyDescent="0.25"/>
    <row r="34" spans="1:14" x14ac:dyDescent="0.25">
      <c r="A34" s="26"/>
      <c r="B34" s="26"/>
      <c r="C34" s="26"/>
      <c r="D34" s="26"/>
      <c r="E34" s="26"/>
      <c r="F34" s="26"/>
      <c r="G34" s="26"/>
      <c r="H34" s="26"/>
      <c r="I34" s="26"/>
      <c r="J34" s="26"/>
      <c r="K34" s="26"/>
      <c r="L34" s="26"/>
    </row>
    <row r="35" spans="1:14" ht="19.899999999999999" customHeight="1" x14ac:dyDescent="0.25">
      <c r="A35" s="149" t="s">
        <v>30</v>
      </c>
      <c r="B35" s="150"/>
      <c r="C35" s="150"/>
      <c r="D35" s="150"/>
      <c r="E35" s="150"/>
      <c r="F35" s="150"/>
      <c r="G35" s="150"/>
      <c r="H35" s="150"/>
      <c r="I35" s="150"/>
      <c r="J35" s="150"/>
      <c r="K35" s="150"/>
      <c r="L35" s="150"/>
    </row>
    <row r="36" spans="1:14" s="3" customFormat="1" ht="19.899999999999999" customHeight="1" x14ac:dyDescent="0.25">
      <c r="A36" s="63"/>
      <c r="B36" s="63"/>
      <c r="C36" s="63"/>
      <c r="D36" s="63"/>
      <c r="E36" s="63"/>
      <c r="F36" s="63"/>
      <c r="G36" s="63"/>
      <c r="H36" s="63"/>
      <c r="I36" s="63"/>
      <c r="J36" s="63"/>
      <c r="K36" s="63"/>
      <c r="L36" s="63"/>
    </row>
    <row r="37" spans="1:14" ht="15" customHeight="1" x14ac:dyDescent="0.25">
      <c r="A37" s="169" t="s">
        <v>22</v>
      </c>
      <c r="B37" s="163" t="s">
        <v>16</v>
      </c>
      <c r="C37" s="170"/>
      <c r="D37" s="170"/>
      <c r="E37" s="170"/>
      <c r="F37" s="170"/>
      <c r="G37" s="164" t="s">
        <v>23</v>
      </c>
      <c r="H37" s="164" t="s">
        <v>24</v>
      </c>
      <c r="I37" s="164" t="s">
        <v>17</v>
      </c>
      <c r="J37" s="171"/>
      <c r="K37" s="171" t="s">
        <v>18</v>
      </c>
      <c r="L37" s="164" t="s">
        <v>19</v>
      </c>
    </row>
    <row r="38" spans="1:14" ht="15" customHeight="1" x14ac:dyDescent="0.25">
      <c r="A38" s="21"/>
      <c r="B38" s="53"/>
      <c r="C38" s="53"/>
      <c r="D38" s="53"/>
      <c r="E38" s="53"/>
      <c r="F38" s="53"/>
      <c r="G38" s="27"/>
      <c r="H38" s="27"/>
      <c r="I38" s="27"/>
      <c r="J38" s="53"/>
      <c r="K38" s="53"/>
      <c r="L38" s="27"/>
      <c r="N38" s="27"/>
    </row>
    <row r="39" spans="1:14" ht="15" customHeight="1" x14ac:dyDescent="0.25">
      <c r="A39" s="44" t="s">
        <v>41</v>
      </c>
      <c r="B39" s="8" t="s">
        <v>189</v>
      </c>
      <c r="C39" s="8"/>
      <c r="D39" s="8"/>
      <c r="E39" s="8"/>
      <c r="F39" s="8"/>
      <c r="G39" s="91">
        <v>2</v>
      </c>
      <c r="H39" s="92">
        <v>50</v>
      </c>
      <c r="I39" s="62">
        <f>G39*H39/100</f>
        <v>1</v>
      </c>
      <c r="K39" s="85">
        <f>IF(OR(G39=V19,G41=V19),V19,ROUND(SUM(I39:I41),0))</f>
        <v>3</v>
      </c>
      <c r="L39" s="54">
        <v>50</v>
      </c>
      <c r="N39" s="27"/>
    </row>
    <row r="40" spans="1:14" ht="15" customHeight="1" x14ac:dyDescent="0.25">
      <c r="A40" s="57"/>
      <c r="C40" s="44"/>
      <c r="D40" s="44"/>
      <c r="E40" s="44"/>
      <c r="F40" s="44"/>
      <c r="J40" s="110"/>
      <c r="K40" s="110"/>
      <c r="N40" s="4"/>
    </row>
    <row r="41" spans="1:14" ht="15" customHeight="1" x14ac:dyDescent="0.25">
      <c r="A41" s="44" t="s">
        <v>96</v>
      </c>
      <c r="B41" t="s">
        <v>87</v>
      </c>
      <c r="C41" s="44"/>
      <c r="D41" s="44"/>
      <c r="E41" s="44"/>
      <c r="F41" s="44"/>
      <c r="G41" s="91">
        <v>3</v>
      </c>
      <c r="H41" s="92">
        <v>50</v>
      </c>
      <c r="I41" s="62">
        <f>G41*H41/100</f>
        <v>1.5</v>
      </c>
      <c r="J41" s="110"/>
      <c r="K41" s="110"/>
      <c r="L41" s="54"/>
      <c r="N41" s="27"/>
    </row>
    <row r="42" spans="1:14" ht="15" customHeight="1" x14ac:dyDescent="0.25">
      <c r="A42" s="45"/>
      <c r="B42" s="46"/>
      <c r="C42" s="46"/>
      <c r="D42" s="46"/>
      <c r="E42" s="46"/>
      <c r="F42" s="46"/>
      <c r="G42" s="47"/>
      <c r="H42" s="47"/>
      <c r="I42" s="47"/>
      <c r="J42" s="47"/>
      <c r="K42" s="26"/>
      <c r="L42" s="47"/>
    </row>
    <row r="43" spans="1:14" ht="15.75" thickBot="1" x14ac:dyDescent="0.3">
      <c r="A43" s="23"/>
      <c r="B43" s="23"/>
      <c r="C43" s="23"/>
      <c r="D43" s="23"/>
      <c r="E43" s="23"/>
      <c r="F43" s="23"/>
      <c r="G43" s="23"/>
      <c r="H43" s="23"/>
      <c r="I43" s="23"/>
      <c r="J43" s="23"/>
      <c r="K43" s="23"/>
      <c r="L43" s="23"/>
    </row>
    <row r="44" spans="1:14" ht="26.25" x14ac:dyDescent="0.4">
      <c r="A44" s="197" t="s">
        <v>31</v>
      </c>
      <c r="B44" s="198"/>
      <c r="C44" s="198"/>
      <c r="D44" s="198"/>
      <c r="E44" s="198"/>
      <c r="F44" s="198"/>
      <c r="G44" s="198"/>
      <c r="H44" s="198"/>
      <c r="I44" s="198"/>
      <c r="J44" s="198"/>
      <c r="K44" s="198"/>
      <c r="L44" s="199"/>
    </row>
    <row r="45" spans="1:14" x14ac:dyDescent="0.25">
      <c r="A45" s="28"/>
      <c r="B45" s="29"/>
      <c r="C45" s="29"/>
      <c r="D45" s="29"/>
      <c r="E45" s="29"/>
      <c r="F45" s="29"/>
      <c r="G45" s="29"/>
      <c r="H45" s="29"/>
      <c r="I45" s="29"/>
      <c r="J45" s="29"/>
      <c r="K45" s="29"/>
      <c r="L45" s="30"/>
    </row>
    <row r="46" spans="1:14" x14ac:dyDescent="0.25">
      <c r="A46" s="20" t="s">
        <v>164</v>
      </c>
      <c r="B46" s="200" t="str">
        <f>L12</f>
        <v>kein Tabu entgegenstehend</v>
      </c>
      <c r="C46" s="200"/>
      <c r="D46" s="200"/>
      <c r="E46" s="200"/>
      <c r="F46" s="200"/>
      <c r="G46" s="200"/>
      <c r="H46" s="29"/>
      <c r="I46" s="29"/>
      <c r="J46" s="29"/>
      <c r="K46" s="29"/>
      <c r="L46" s="30"/>
    </row>
    <row r="47" spans="1:14" x14ac:dyDescent="0.25">
      <c r="A47" s="20"/>
      <c r="B47" s="29"/>
      <c r="C47" s="29"/>
      <c r="D47" s="29"/>
      <c r="E47" s="29"/>
      <c r="F47" s="29"/>
      <c r="G47" s="29"/>
      <c r="H47" s="29"/>
      <c r="I47" s="29"/>
      <c r="J47" s="29"/>
      <c r="K47" s="29"/>
      <c r="L47" s="30"/>
    </row>
    <row r="48" spans="1:14" s="9" customFormat="1" ht="25.5" x14ac:dyDescent="0.25">
      <c r="A48" s="31"/>
      <c r="B48" s="71" t="s">
        <v>32</v>
      </c>
      <c r="C48" s="71" t="s">
        <v>33</v>
      </c>
      <c r="D48" s="71" t="s">
        <v>34</v>
      </c>
      <c r="E48" s="71" t="s">
        <v>35</v>
      </c>
      <c r="F48" s="86" t="s">
        <v>57</v>
      </c>
      <c r="G48" s="71" t="s">
        <v>58</v>
      </c>
      <c r="H48" s="87"/>
      <c r="I48" s="87"/>
      <c r="J48" s="76"/>
      <c r="K48" s="88"/>
      <c r="L48" s="32"/>
    </row>
    <row r="49" spans="1:12" s="9" customFormat="1" ht="15" customHeight="1" x14ac:dyDescent="0.25">
      <c r="A49" s="31" t="s">
        <v>22</v>
      </c>
      <c r="B49" s="19">
        <v>1</v>
      </c>
      <c r="C49" s="33">
        <v>2</v>
      </c>
      <c r="D49" s="25">
        <v>3</v>
      </c>
      <c r="E49" s="89">
        <v>4</v>
      </c>
      <c r="F49" s="34">
        <v>5</v>
      </c>
      <c r="G49" s="35">
        <v>6</v>
      </c>
      <c r="H49" s="65"/>
      <c r="I49" s="87"/>
      <c r="J49" s="65"/>
      <c r="K49" s="88"/>
      <c r="L49" s="32"/>
    </row>
    <row r="50" spans="1:12" ht="15" customHeight="1" x14ac:dyDescent="0.25">
      <c r="A50" s="20" t="s">
        <v>15</v>
      </c>
      <c r="B50" s="93"/>
      <c r="C50" s="96"/>
      <c r="D50" s="94"/>
      <c r="E50" s="93"/>
      <c r="F50" s="96"/>
      <c r="G50" s="93"/>
      <c r="H50" s="90" t="s">
        <v>119</v>
      </c>
      <c r="I50" s="6"/>
      <c r="J50" s="6"/>
      <c r="K50" s="38">
        <v>10</v>
      </c>
      <c r="L50" s="39"/>
    </row>
    <row r="51" spans="1:12" ht="15" customHeight="1" x14ac:dyDescent="0.25">
      <c r="A51" s="20" t="s">
        <v>30</v>
      </c>
      <c r="B51" s="93"/>
      <c r="C51" s="93"/>
      <c r="D51" s="94"/>
      <c r="E51" s="93"/>
      <c r="F51" s="93"/>
      <c r="G51" s="96"/>
      <c r="H51" s="90" t="s">
        <v>119</v>
      </c>
      <c r="I51" s="37"/>
      <c r="J51" s="37"/>
      <c r="K51" s="37"/>
      <c r="L51" s="39"/>
    </row>
    <row r="52" spans="1:12" x14ac:dyDescent="0.25">
      <c r="A52" s="20"/>
      <c r="B52" s="36"/>
      <c r="C52" s="36"/>
      <c r="D52" s="36"/>
      <c r="E52" s="36"/>
      <c r="F52" s="21"/>
      <c r="G52" s="21"/>
      <c r="H52" s="36"/>
      <c r="I52" s="37"/>
      <c r="J52" s="37"/>
      <c r="K52" s="37"/>
      <c r="L52" s="39"/>
    </row>
    <row r="53" spans="1:12" ht="27" thickBot="1" x14ac:dyDescent="0.45">
      <c r="A53" s="172" t="s">
        <v>220</v>
      </c>
      <c r="B53" s="173"/>
      <c r="C53" s="173"/>
      <c r="D53" s="173"/>
      <c r="E53" s="173"/>
      <c r="F53" s="173"/>
      <c r="G53" s="173"/>
      <c r="H53" s="173"/>
      <c r="I53" s="173"/>
      <c r="J53" s="173"/>
      <c r="K53" s="174"/>
      <c r="L53" s="175">
        <f>IF(OR(K23=V19,K39=V19),V19,ROUND((K23*L23+K39*L39)/100,0))</f>
        <v>2</v>
      </c>
    </row>
    <row r="54" spans="1:12" x14ac:dyDescent="0.25">
      <c r="A54" s="40" t="s">
        <v>36</v>
      </c>
      <c r="B54" s="5"/>
      <c r="C54" s="5"/>
      <c r="D54" s="5"/>
      <c r="E54" s="5"/>
      <c r="F54" s="5"/>
      <c r="G54" s="5"/>
      <c r="H54" s="5"/>
      <c r="I54" s="5"/>
      <c r="J54" s="5"/>
      <c r="K54" s="5"/>
    </row>
    <row r="55" spans="1:12" ht="15" customHeight="1" x14ac:dyDescent="0.25">
      <c r="A55" s="202"/>
      <c r="B55" s="202"/>
      <c r="C55" s="202"/>
      <c r="D55" s="202"/>
      <c r="E55" s="202"/>
      <c r="F55" s="202"/>
      <c r="G55" s="202"/>
      <c r="H55" s="202"/>
      <c r="I55" s="202"/>
      <c r="J55" s="202"/>
      <c r="K55" s="202"/>
      <c r="L55" s="202"/>
    </row>
    <row r="56" spans="1:12" ht="15" customHeight="1" x14ac:dyDescent="0.25">
      <c r="A56" s="202"/>
      <c r="B56" s="202"/>
      <c r="C56" s="202"/>
      <c r="D56" s="202"/>
      <c r="E56" s="202"/>
      <c r="F56" s="202"/>
      <c r="G56" s="202"/>
      <c r="H56" s="202"/>
      <c r="I56" s="202"/>
      <c r="J56" s="202"/>
      <c r="K56" s="202"/>
      <c r="L56" s="202"/>
    </row>
    <row r="57" spans="1:12" ht="15" customHeight="1" x14ac:dyDescent="0.25">
      <c r="A57" s="202"/>
      <c r="B57" s="202"/>
      <c r="C57" s="202"/>
      <c r="D57" s="202"/>
      <c r="E57" s="202"/>
      <c r="F57" s="202"/>
      <c r="G57" s="202"/>
      <c r="H57" s="202"/>
      <c r="I57" s="202"/>
      <c r="J57" s="202"/>
      <c r="K57" s="202"/>
      <c r="L57" s="202"/>
    </row>
    <row r="58" spans="1:12" ht="15" customHeight="1" x14ac:dyDescent="0.25">
      <c r="A58" s="202"/>
      <c r="B58" s="202"/>
      <c r="C58" s="202"/>
      <c r="D58" s="202"/>
      <c r="E58" s="202"/>
      <c r="F58" s="202"/>
      <c r="G58" s="202"/>
      <c r="H58" s="202"/>
      <c r="I58" s="202"/>
      <c r="J58" s="202"/>
      <c r="K58" s="202"/>
      <c r="L58" s="202"/>
    </row>
    <row r="59" spans="1:12" ht="15" customHeight="1" x14ac:dyDescent="0.25">
      <c r="A59" s="41" t="s">
        <v>37</v>
      </c>
      <c r="B59" s="41"/>
      <c r="C59" s="41"/>
      <c r="D59" s="41"/>
      <c r="E59" s="41"/>
      <c r="F59" s="41"/>
      <c r="G59" s="41"/>
      <c r="H59" s="41"/>
      <c r="I59" s="41"/>
      <c r="J59" s="41"/>
      <c r="K59" s="41"/>
      <c r="L59" s="41"/>
    </row>
    <row r="60" spans="1:12" ht="15" customHeight="1" x14ac:dyDescent="0.25">
      <c r="A60" s="201"/>
      <c r="B60" s="201"/>
      <c r="C60" s="201"/>
      <c r="D60" s="201"/>
      <c r="E60" s="201"/>
      <c r="F60" s="201"/>
      <c r="G60" s="201"/>
      <c r="H60" s="201"/>
      <c r="I60" s="201"/>
      <c r="J60" s="201"/>
      <c r="K60" s="201"/>
      <c r="L60" s="201"/>
    </row>
    <row r="61" spans="1:12" ht="15" customHeight="1" x14ac:dyDescent="0.25">
      <c r="A61" s="201"/>
      <c r="B61" s="201"/>
      <c r="C61" s="201"/>
      <c r="D61" s="201"/>
      <c r="E61" s="201"/>
      <c r="F61" s="201"/>
      <c r="G61" s="201"/>
      <c r="H61" s="201"/>
      <c r="I61" s="201"/>
      <c r="J61" s="201"/>
      <c r="K61" s="201"/>
      <c r="L61" s="201"/>
    </row>
  </sheetData>
  <sheetProtection password="CE6B" sheet="1" selectLockedCells="1"/>
  <mergeCells count="5">
    <mergeCell ref="K4:L4"/>
    <mergeCell ref="A44:L44"/>
    <mergeCell ref="B46:G46"/>
    <mergeCell ref="A60:L61"/>
    <mergeCell ref="A55:L58"/>
  </mergeCells>
  <conditionalFormatting sqref="I12">
    <cfRule type="cellIs" dxfId="25" priority="101" operator="equal">
      <formula>"eingehalten"</formula>
    </cfRule>
    <cfRule type="cellIs" dxfId="24" priority="102" operator="equal">
      <formula>"unterschritten"</formula>
    </cfRule>
  </conditionalFormatting>
  <conditionalFormatting sqref="I13:I17">
    <cfRule type="cellIs" dxfId="23" priority="99" operator="equal">
      <formula>"nein"</formula>
    </cfRule>
    <cfRule type="cellIs" dxfId="22" priority="100" operator="equal">
      <formula>"ja"</formula>
    </cfRule>
  </conditionalFormatting>
  <conditionalFormatting sqref="K23 G25:G26 G28:G29 G31 G39 G41 K39 L53 G23">
    <cfRule type="cellIs" dxfId="21" priority="91" operator="equal">
      <formula>1</formula>
    </cfRule>
    <cfRule type="cellIs" dxfId="20" priority="92" operator="equal">
      <formula>2</formula>
    </cfRule>
    <cfRule type="cellIs" dxfId="19" priority="93" operator="equal">
      <formula>3</formula>
    </cfRule>
    <cfRule type="cellIs" dxfId="18" priority="94" operator="equal">
      <formula>4</formula>
    </cfRule>
    <cfRule type="cellIs" dxfId="17" priority="95" operator="equal">
      <formula>5</formula>
    </cfRule>
    <cfRule type="cellIs" dxfId="16" priority="96" operator="equal">
      <formula>6</formula>
    </cfRule>
  </conditionalFormatting>
  <conditionalFormatting sqref="B46:G46">
    <cfRule type="cellIs" dxfId="15" priority="29" operator="equal">
      <formula>"Umsetzung tabu"</formula>
    </cfRule>
    <cfRule type="cellIs" dxfId="14" priority="30" operator="equal">
      <formula>"kein Tabu entgegenstehend"</formula>
    </cfRule>
  </conditionalFormatting>
  <conditionalFormatting sqref="L12">
    <cfRule type="cellIs" dxfId="13" priority="1" operator="equal">
      <formula>"Umsetzung tabu"</formula>
    </cfRule>
    <cfRule type="cellIs" dxfId="12" priority="2" operator="equal">
      <formula>"kein Tabu entgegenstehend"</formula>
    </cfRule>
  </conditionalFormatting>
  <dataValidations count="3">
    <dataValidation type="list" allowBlank="1" showInputMessage="1" showErrorMessage="1" sqref="I12" xr:uid="{00000000-0002-0000-0200-000000000000}">
      <formula1>$R$13:$R$15</formula1>
    </dataValidation>
    <dataValidation type="list" allowBlank="1" showInputMessage="1" showErrorMessage="1" sqref="I13:I17" xr:uid="{00000000-0002-0000-0200-000001000000}">
      <formula1>$T$13:$T$15</formula1>
    </dataValidation>
    <dataValidation type="list" allowBlank="1" showInputMessage="1" showErrorMessage="1" sqref="G23 G41 G39 G31 G28:G29 G25:G26" xr:uid="{00000000-0002-0000-0200-000002000000}">
      <formula1>$V$13:$V$19</formula1>
    </dataValidation>
  </dataValidations>
  <pageMargins left="0.70866141732283472" right="0.70866141732283472" top="0.78740157480314965" bottom="0.78740157480314965" header="0.31496062992125984" footer="0.31496062992125984"/>
  <pageSetup paperSize="9" scale="54" orientation="portrait"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60"/>
  <sheetViews>
    <sheetView showGridLines="0" zoomScale="80" zoomScaleNormal="80" workbookViewId="0">
      <selection activeCell="H30" sqref="H30"/>
    </sheetView>
  </sheetViews>
  <sheetFormatPr baseColWidth="10" defaultRowHeight="15" x14ac:dyDescent="0.25"/>
  <cols>
    <col min="1" max="1" width="33.85546875" customWidth="1"/>
    <col min="5" max="5" width="16.85546875" customWidth="1"/>
    <col min="6" max="6" width="14" customWidth="1"/>
    <col min="9" max="9" width="16.140625" customWidth="1"/>
    <col min="10" max="10" width="14.5703125" customWidth="1"/>
    <col min="12" max="12" width="14.42578125" customWidth="1"/>
    <col min="18" max="22" width="11.42578125" hidden="1" customWidth="1"/>
  </cols>
  <sheetData>
    <row r="1" spans="1:22" ht="26.25" x14ac:dyDescent="0.4">
      <c r="A1" s="188" t="s">
        <v>4</v>
      </c>
      <c r="B1" s="188"/>
      <c r="C1" s="188"/>
      <c r="D1" s="188"/>
      <c r="E1" s="188"/>
      <c r="F1" s="188"/>
      <c r="G1" s="188"/>
      <c r="H1" s="188"/>
      <c r="I1" s="188"/>
      <c r="J1" s="188"/>
      <c r="K1" s="188"/>
      <c r="L1" s="190" t="s">
        <v>47</v>
      </c>
    </row>
    <row r="2" spans="1:22" ht="15.75" thickBot="1" x14ac:dyDescent="0.3"/>
    <row r="3" spans="1:22" s="14" customFormat="1" ht="33" customHeight="1" thickBot="1" x14ac:dyDescent="0.3">
      <c r="A3" s="10" t="s">
        <v>5</v>
      </c>
      <c r="B3" s="151" t="str">
        <f>'Allg. Eingaben'!B4</f>
        <v>Max Mustermann</v>
      </c>
      <c r="C3" s="152"/>
      <c r="D3" s="152"/>
      <c r="E3" s="11" t="s">
        <v>6</v>
      </c>
      <c r="F3" s="12"/>
      <c r="G3" s="153">
        <f>'Allg. Eingaben'!B3</f>
        <v>42342</v>
      </c>
      <c r="H3" s="155"/>
      <c r="I3" s="155"/>
      <c r="J3" s="13" t="s">
        <v>7</v>
      </c>
      <c r="K3" s="151">
        <f>'Allg. Eingaben'!B12</f>
        <v>1</v>
      </c>
      <c r="L3" s="160"/>
    </row>
    <row r="4" spans="1:22" s="14" customFormat="1" ht="33" customHeight="1" thickBot="1" x14ac:dyDescent="0.3">
      <c r="A4" s="10" t="s">
        <v>8</v>
      </c>
      <c r="B4" s="151">
        <f>'Allg. Eingaben'!B6</f>
        <v>0</v>
      </c>
      <c r="C4" s="152"/>
      <c r="D4" s="152"/>
      <c r="E4" s="11" t="s">
        <v>9</v>
      </c>
      <c r="F4" s="12"/>
      <c r="G4" s="151">
        <f>'Allg. Eingaben'!B7</f>
        <v>0</v>
      </c>
      <c r="H4" s="155"/>
      <c r="I4" s="155"/>
      <c r="J4" s="15" t="s">
        <v>10</v>
      </c>
      <c r="K4" s="195" t="str">
        <f>'Allg. Eingaben'!B8</f>
        <v>Beispielsdorf</v>
      </c>
      <c r="L4" s="196"/>
    </row>
    <row r="5" spans="1:22" s="14" customFormat="1" ht="33" customHeight="1" thickBot="1" x14ac:dyDescent="0.3">
      <c r="A5" s="16" t="s">
        <v>11</v>
      </c>
      <c r="B5" s="151">
        <f>'Allg. Eingaben'!B9</f>
        <v>0</v>
      </c>
      <c r="C5" s="152"/>
      <c r="D5" s="152"/>
      <c r="E5" s="11" t="s">
        <v>12</v>
      </c>
      <c r="F5" s="12"/>
      <c r="G5" s="151">
        <f>'Allg. Eingaben'!B10</f>
        <v>0</v>
      </c>
      <c r="H5" s="156"/>
      <c r="I5" s="152"/>
      <c r="J5" s="152"/>
      <c r="K5" s="152"/>
      <c r="L5" s="160"/>
    </row>
    <row r="6" spans="1:22" ht="33" customHeight="1" thickBot="1" x14ac:dyDescent="0.3">
      <c r="A6" s="16" t="s">
        <v>13</v>
      </c>
      <c r="B6" s="153">
        <f>'Allg. Eingaben'!B14</f>
        <v>0</v>
      </c>
      <c r="C6" s="154"/>
      <c r="D6" s="154"/>
      <c r="E6" s="17" t="s">
        <v>14</v>
      </c>
      <c r="F6" s="18"/>
      <c r="G6" s="157">
        <f>'Allg. Eingaben'!B16</f>
        <v>0</v>
      </c>
      <c r="H6" s="158"/>
      <c r="I6" s="159"/>
      <c r="J6" s="159"/>
      <c r="K6" s="154"/>
      <c r="L6" s="161"/>
    </row>
    <row r="7" spans="1:22" s="1" customFormat="1" x14ac:dyDescent="0.25">
      <c r="A7" s="52"/>
      <c r="B7" s="52"/>
      <c r="C7" s="52"/>
      <c r="D7" s="52"/>
      <c r="E7" s="52"/>
      <c r="F7" s="52"/>
      <c r="G7" s="52"/>
      <c r="H7" s="52"/>
      <c r="I7" s="52"/>
      <c r="J7" s="52"/>
      <c r="K7" s="52"/>
      <c r="L7" s="52"/>
    </row>
    <row r="8" spans="1:22" ht="26.25" x14ac:dyDescent="0.25">
      <c r="A8" s="149" t="s">
        <v>15</v>
      </c>
      <c r="B8" s="150"/>
      <c r="C8" s="150"/>
      <c r="D8" s="150"/>
      <c r="E8" s="150"/>
      <c r="F8" s="150"/>
      <c r="G8" s="150"/>
      <c r="H8" s="150"/>
      <c r="I8" s="150"/>
      <c r="J8" s="150"/>
      <c r="K8" s="150"/>
      <c r="L8" s="150"/>
    </row>
    <row r="9" spans="1:22" ht="15" customHeight="1" x14ac:dyDescent="0.25">
      <c r="A9" s="42"/>
      <c r="B9" s="21"/>
      <c r="C9" s="21"/>
      <c r="D9" s="21"/>
      <c r="E9" s="21"/>
      <c r="F9" s="21"/>
      <c r="H9" s="21"/>
      <c r="I9" s="21"/>
      <c r="J9" s="53"/>
      <c r="K9" s="53"/>
      <c r="L9" s="27"/>
    </row>
    <row r="10" spans="1:22" x14ac:dyDescent="0.25">
      <c r="A10" s="162" t="s">
        <v>164</v>
      </c>
      <c r="B10" s="163" t="s">
        <v>38</v>
      </c>
      <c r="C10" s="164"/>
      <c r="D10" s="164"/>
      <c r="E10" s="164"/>
      <c r="F10" s="164"/>
      <c r="G10" s="165"/>
      <c r="H10" s="164"/>
      <c r="I10" s="167" t="s">
        <v>39</v>
      </c>
      <c r="J10" s="164"/>
      <c r="K10" s="164"/>
      <c r="L10" s="164"/>
    </row>
    <row r="11" spans="1:22" s="56" customFormat="1" x14ac:dyDescent="0.25">
      <c r="A11" s="68"/>
      <c r="B11" s="59"/>
      <c r="C11" s="59"/>
      <c r="D11" s="59"/>
      <c r="E11" s="59"/>
      <c r="F11" s="59"/>
      <c r="G11" s="55"/>
      <c r="H11" s="59"/>
      <c r="I11" s="60"/>
      <c r="J11" s="61"/>
      <c r="K11" s="110"/>
      <c r="L11" s="60"/>
    </row>
    <row r="12" spans="1:22" s="56" customFormat="1" x14ac:dyDescent="0.25">
      <c r="A12" s="74" t="s">
        <v>81</v>
      </c>
      <c r="B12" s="70" t="s">
        <v>82</v>
      </c>
      <c r="C12" s="59"/>
      <c r="D12" s="59"/>
      <c r="E12" s="59"/>
      <c r="F12" s="59"/>
      <c r="H12" s="59"/>
      <c r="I12" s="91" t="s">
        <v>118</v>
      </c>
      <c r="J12" s="3"/>
      <c r="K12" s="110"/>
      <c r="L12" s="116" t="str">
        <f>IF(OR(I12=T15,I13=T15,I14=T15,I15=T15,I16=T15,I17=T15,I18=T15),"Umsetzung tabu","Kein Tabu entgegenstehend")</f>
        <v>Kein Tabu entgegenstehend</v>
      </c>
      <c r="R12" s="50" t="s">
        <v>114</v>
      </c>
      <c r="S12"/>
      <c r="T12" t="s">
        <v>115</v>
      </c>
      <c r="U12"/>
      <c r="V12" t="s">
        <v>116</v>
      </c>
    </row>
    <row r="13" spans="1:22" s="56" customFormat="1" x14ac:dyDescent="0.25">
      <c r="A13" s="69" t="s">
        <v>52</v>
      </c>
      <c r="B13" s="70" t="s">
        <v>55</v>
      </c>
      <c r="C13" s="59"/>
      <c r="D13" s="59"/>
      <c r="E13" s="59"/>
      <c r="F13" s="59"/>
      <c r="H13" s="59"/>
      <c r="I13" s="91" t="s">
        <v>118</v>
      </c>
      <c r="J13" s="3"/>
      <c r="K13" s="110"/>
      <c r="L13" s="168"/>
      <c r="R13" t="s">
        <v>118</v>
      </c>
      <c r="S13"/>
      <c r="T13" t="s">
        <v>118</v>
      </c>
      <c r="U13"/>
      <c r="V13" t="s">
        <v>118</v>
      </c>
    </row>
    <row r="14" spans="1:22" s="56" customFormat="1" x14ac:dyDescent="0.25">
      <c r="A14" s="69"/>
      <c r="B14" s="70" t="s">
        <v>54</v>
      </c>
      <c r="C14" s="59"/>
      <c r="D14" s="59"/>
      <c r="E14" s="59"/>
      <c r="F14" s="59"/>
      <c r="H14" s="59"/>
      <c r="I14" s="91" t="s">
        <v>118</v>
      </c>
      <c r="J14" s="3"/>
      <c r="K14" s="111"/>
      <c r="L14" s="168"/>
      <c r="R14" t="s">
        <v>91</v>
      </c>
      <c r="S14"/>
      <c r="T14" t="s">
        <v>21</v>
      </c>
      <c r="U14" s="44"/>
      <c r="V14">
        <v>1</v>
      </c>
    </row>
    <row r="15" spans="1:22" x14ac:dyDescent="0.25">
      <c r="B15" s="44" t="s">
        <v>51</v>
      </c>
      <c r="C15" s="44"/>
      <c r="D15" s="44"/>
      <c r="E15" s="44"/>
      <c r="F15" s="44"/>
      <c r="H15" s="27"/>
      <c r="I15" s="91" t="s">
        <v>118</v>
      </c>
      <c r="J15" s="1"/>
      <c r="K15" s="111"/>
      <c r="L15" s="168"/>
      <c r="R15" t="s">
        <v>113</v>
      </c>
      <c r="T15" t="s">
        <v>117</v>
      </c>
      <c r="U15" s="44"/>
      <c r="V15">
        <v>2</v>
      </c>
    </row>
    <row r="16" spans="1:22" x14ac:dyDescent="0.25">
      <c r="A16" t="s">
        <v>139</v>
      </c>
      <c r="B16" s="70" t="s">
        <v>155</v>
      </c>
      <c r="C16" s="44"/>
      <c r="D16" s="44"/>
      <c r="E16" s="44"/>
      <c r="F16" s="44"/>
      <c r="H16" s="27"/>
      <c r="I16" s="91" t="s">
        <v>118</v>
      </c>
      <c r="J16" s="1"/>
      <c r="K16" s="111"/>
      <c r="L16" s="168"/>
      <c r="U16" s="44"/>
      <c r="V16">
        <v>3</v>
      </c>
    </row>
    <row r="17" spans="1:22" ht="15" customHeight="1" x14ac:dyDescent="0.25">
      <c r="A17" t="s">
        <v>56</v>
      </c>
      <c r="B17" s="44" t="s">
        <v>48</v>
      </c>
      <c r="C17" s="44"/>
      <c r="D17" s="44"/>
      <c r="E17" s="50" t="s">
        <v>156</v>
      </c>
      <c r="H17" s="27"/>
      <c r="I17" s="91" t="s">
        <v>118</v>
      </c>
      <c r="J17" s="1"/>
      <c r="K17" s="111"/>
      <c r="L17" s="168"/>
      <c r="R17" s="70"/>
      <c r="V17">
        <v>4</v>
      </c>
    </row>
    <row r="18" spans="1:22" ht="15" customHeight="1" x14ac:dyDescent="0.25">
      <c r="A18" s="69" t="s">
        <v>49</v>
      </c>
      <c r="B18" s="50" t="s">
        <v>50</v>
      </c>
      <c r="C18" s="44"/>
      <c r="D18" s="44"/>
      <c r="E18" s="44"/>
      <c r="F18" s="44"/>
      <c r="H18" s="27"/>
      <c r="I18" s="91" t="s">
        <v>118</v>
      </c>
      <c r="J18" s="1"/>
      <c r="K18" s="111"/>
      <c r="L18" s="168"/>
      <c r="V18">
        <v>5</v>
      </c>
    </row>
    <row r="19" spans="1:22" ht="15" customHeight="1" x14ac:dyDescent="0.25">
      <c r="A19" s="45"/>
      <c r="B19" s="46"/>
      <c r="C19" s="46"/>
      <c r="D19" s="46"/>
      <c r="E19" s="46"/>
      <c r="F19" s="46"/>
      <c r="G19" s="47"/>
      <c r="H19" s="47"/>
      <c r="I19" s="47"/>
      <c r="J19" s="112"/>
      <c r="K19" s="111"/>
      <c r="L19" s="26"/>
      <c r="V19">
        <v>6</v>
      </c>
    </row>
    <row r="20" spans="1:22" x14ac:dyDescent="0.25">
      <c r="A20" s="169" t="s">
        <v>22</v>
      </c>
      <c r="B20" s="163" t="s">
        <v>16</v>
      </c>
      <c r="C20" s="170"/>
      <c r="D20" s="170"/>
      <c r="E20" s="170"/>
      <c r="F20" s="170"/>
      <c r="G20" s="164" t="s">
        <v>23</v>
      </c>
      <c r="H20" s="164" t="s">
        <v>24</v>
      </c>
      <c r="I20" s="164" t="s">
        <v>17</v>
      </c>
      <c r="J20" s="176"/>
      <c r="K20" s="164" t="s">
        <v>18</v>
      </c>
      <c r="L20" s="164" t="s">
        <v>19</v>
      </c>
      <c r="R20" s="70"/>
    </row>
    <row r="21" spans="1:22" x14ac:dyDescent="0.25">
      <c r="A21" s="114"/>
      <c r="B21" s="70"/>
      <c r="C21" s="8"/>
      <c r="D21" s="8"/>
      <c r="E21" s="8"/>
      <c r="F21" s="8"/>
      <c r="G21" s="115"/>
      <c r="H21" s="115"/>
      <c r="I21" s="115"/>
      <c r="J21" s="109"/>
      <c r="K21" s="111"/>
      <c r="R21" s="70"/>
    </row>
    <row r="22" spans="1:22" x14ac:dyDescent="0.25">
      <c r="A22" s="57" t="s">
        <v>28</v>
      </c>
      <c r="B22" s="44" t="s">
        <v>83</v>
      </c>
      <c r="C22" s="44"/>
      <c r="D22" s="44"/>
      <c r="E22" s="44"/>
      <c r="F22" s="44"/>
      <c r="G22" s="91" t="s">
        <v>118</v>
      </c>
      <c r="H22" s="92">
        <v>75</v>
      </c>
      <c r="I22" s="43">
        <f>MAX(G22:G23)*H22/100</f>
        <v>0</v>
      </c>
      <c r="K22" s="85">
        <f>IF(OR(G25=V19,G27=V19,G28=V19,G30=V19,G22=V19,G23=V19),V19,ROUND(SUM(I25:I30)+I22,0))</f>
        <v>0</v>
      </c>
      <c r="L22" s="54">
        <v>50</v>
      </c>
      <c r="R22" s="70"/>
    </row>
    <row r="23" spans="1:22" x14ac:dyDescent="0.25">
      <c r="A23" s="75" t="s">
        <v>76</v>
      </c>
      <c r="B23" s="53" t="s">
        <v>138</v>
      </c>
      <c r="C23" s="44"/>
      <c r="D23" s="44"/>
      <c r="E23" s="44"/>
      <c r="F23" s="44"/>
      <c r="G23" s="91" t="s">
        <v>118</v>
      </c>
      <c r="H23" s="115"/>
      <c r="I23" s="115"/>
      <c r="J23" s="109"/>
      <c r="K23" s="111"/>
      <c r="R23" s="70"/>
    </row>
    <row r="24" spans="1:22" x14ac:dyDescent="0.25">
      <c r="A24" s="114"/>
      <c r="B24" s="70"/>
      <c r="C24" s="8"/>
      <c r="D24" s="8"/>
      <c r="E24" s="8"/>
      <c r="F24" s="8"/>
      <c r="G24" s="115"/>
      <c r="H24" s="115"/>
      <c r="I24" s="115"/>
      <c r="J24" s="109"/>
      <c r="K24" s="111"/>
      <c r="R24" s="70"/>
    </row>
    <row r="25" spans="1:22" x14ac:dyDescent="0.25">
      <c r="A25" s="57" t="s">
        <v>27</v>
      </c>
      <c r="B25" s="44" t="s">
        <v>40</v>
      </c>
      <c r="C25" s="44"/>
      <c r="D25" s="44"/>
      <c r="E25" s="44"/>
      <c r="F25" s="44"/>
      <c r="G25" s="91" t="s">
        <v>118</v>
      </c>
      <c r="H25" s="92">
        <v>5</v>
      </c>
      <c r="I25" s="43">
        <f>MAX(G25:G25)*H25/100</f>
        <v>0</v>
      </c>
      <c r="J25" s="109"/>
      <c r="K25" s="111"/>
      <c r="R25" s="70"/>
    </row>
    <row r="26" spans="1:22" x14ac:dyDescent="0.25">
      <c r="J26" s="109"/>
      <c r="K26" s="111"/>
      <c r="R26" s="70"/>
    </row>
    <row r="27" spans="1:22" x14ac:dyDescent="0.25">
      <c r="A27" s="55" t="s">
        <v>29</v>
      </c>
      <c r="B27" s="44" t="s">
        <v>43</v>
      </c>
      <c r="C27" s="44"/>
      <c r="D27" s="44"/>
      <c r="E27" s="44"/>
      <c r="F27" s="44"/>
      <c r="G27" s="91" t="s">
        <v>118</v>
      </c>
      <c r="H27" s="92">
        <v>10</v>
      </c>
      <c r="I27" s="43">
        <f>MAX(G27:G28)*H27/100</f>
        <v>0</v>
      </c>
      <c r="J27" s="109"/>
      <c r="K27" s="111"/>
      <c r="R27" s="70"/>
    </row>
    <row r="28" spans="1:22" x14ac:dyDescent="0.25">
      <c r="A28" s="21" t="s">
        <v>44</v>
      </c>
      <c r="B28" s="44" t="s">
        <v>1</v>
      </c>
      <c r="C28" s="44"/>
      <c r="D28" s="44"/>
      <c r="E28" s="44"/>
      <c r="F28" s="44"/>
      <c r="G28" s="91" t="s">
        <v>118</v>
      </c>
      <c r="H28" s="47"/>
      <c r="I28" s="43"/>
      <c r="J28" s="109"/>
      <c r="K28" s="111"/>
      <c r="R28" s="70"/>
    </row>
    <row r="29" spans="1:22" x14ac:dyDescent="0.25">
      <c r="A29" s="58"/>
      <c r="B29" s="51"/>
      <c r="C29" s="44"/>
      <c r="D29" s="44"/>
      <c r="E29" s="44"/>
      <c r="F29" s="44"/>
      <c r="G29" s="44"/>
      <c r="H29" s="44"/>
      <c r="I29" s="47"/>
      <c r="J29" s="109"/>
      <c r="K29" s="111"/>
      <c r="R29" s="70"/>
    </row>
    <row r="30" spans="1:22" ht="15" customHeight="1" x14ac:dyDescent="0.25">
      <c r="A30" t="s">
        <v>42</v>
      </c>
      <c r="B30" s="44" t="s">
        <v>46</v>
      </c>
      <c r="G30" s="91" t="s">
        <v>118</v>
      </c>
      <c r="H30" s="92">
        <v>10</v>
      </c>
      <c r="I30" s="43">
        <f>MAX(G30)*H30/100</f>
        <v>0</v>
      </c>
      <c r="J30" s="112"/>
      <c r="K30" s="111"/>
      <c r="L30" s="26"/>
    </row>
    <row r="31" spans="1:22" ht="15" hidden="1" customHeight="1" x14ac:dyDescent="0.25">
      <c r="A31" s="55"/>
      <c r="B31" s="22" t="s">
        <v>25</v>
      </c>
      <c r="C31" s="21"/>
      <c r="D31" s="21"/>
      <c r="E31" s="21"/>
      <c r="F31" s="21"/>
      <c r="G31" s="47"/>
      <c r="H31" s="48">
        <v>0</v>
      </c>
      <c r="I31" s="47"/>
      <c r="J31" s="113"/>
      <c r="K31" s="111"/>
      <c r="L31" s="47"/>
    </row>
    <row r="32" spans="1:22" ht="15" hidden="1" customHeight="1" x14ac:dyDescent="0.25">
      <c r="A32" s="55"/>
      <c r="B32" s="22" t="s">
        <v>26</v>
      </c>
      <c r="C32" s="21"/>
      <c r="D32" s="21"/>
      <c r="E32" s="21"/>
      <c r="F32" s="21"/>
      <c r="G32" s="47"/>
      <c r="H32" s="48">
        <v>0</v>
      </c>
      <c r="I32" s="47"/>
      <c r="J32" s="113"/>
      <c r="K32" s="111"/>
      <c r="L32" s="47"/>
    </row>
    <row r="33" spans="1:14" ht="15" customHeight="1" x14ac:dyDescent="0.25">
      <c r="J33" s="110"/>
      <c r="K33" s="111"/>
    </row>
    <row r="34" spans="1:14" ht="19.899999999999999" customHeight="1" x14ac:dyDescent="0.25">
      <c r="A34" s="149" t="s">
        <v>30</v>
      </c>
      <c r="B34" s="150"/>
      <c r="C34" s="150"/>
      <c r="D34" s="150"/>
      <c r="E34" s="150"/>
      <c r="F34" s="150"/>
      <c r="G34" s="150"/>
      <c r="H34" s="150"/>
      <c r="I34" s="150"/>
      <c r="J34" s="150"/>
      <c r="K34" s="150"/>
      <c r="L34" s="150"/>
    </row>
    <row r="35" spans="1:14" s="3" customFormat="1" ht="19.899999999999999" customHeight="1" x14ac:dyDescent="0.25">
      <c r="A35" s="63"/>
      <c r="B35" s="63"/>
      <c r="C35" s="63"/>
      <c r="D35" s="63"/>
      <c r="E35" s="63"/>
      <c r="F35" s="63"/>
      <c r="G35" s="63"/>
      <c r="H35" s="63"/>
      <c r="I35" s="63"/>
      <c r="J35" s="63"/>
      <c r="K35" s="63"/>
      <c r="L35" s="63"/>
    </row>
    <row r="36" spans="1:14" ht="15" customHeight="1" x14ac:dyDescent="0.25">
      <c r="A36" s="169" t="s">
        <v>22</v>
      </c>
      <c r="B36" s="163" t="s">
        <v>16</v>
      </c>
      <c r="C36" s="170"/>
      <c r="D36" s="170"/>
      <c r="E36" s="170"/>
      <c r="F36" s="170"/>
      <c r="G36" s="164" t="s">
        <v>23</v>
      </c>
      <c r="H36" s="164" t="s">
        <v>24</v>
      </c>
      <c r="I36" s="164" t="s">
        <v>17</v>
      </c>
      <c r="J36" s="171"/>
      <c r="K36" s="164" t="s">
        <v>18</v>
      </c>
      <c r="L36" s="177" t="s">
        <v>19</v>
      </c>
    </row>
    <row r="37" spans="1:14" ht="15" customHeight="1" x14ac:dyDescent="0.25">
      <c r="A37" s="21"/>
      <c r="B37" s="53"/>
      <c r="C37" s="53"/>
      <c r="D37" s="53"/>
      <c r="E37" s="53"/>
      <c r="F37" s="53"/>
      <c r="G37" s="27"/>
      <c r="H37" s="27"/>
      <c r="I37" s="27"/>
      <c r="J37" s="53"/>
      <c r="K37" s="53"/>
      <c r="L37" s="27"/>
      <c r="N37" s="27"/>
    </row>
    <row r="38" spans="1:14" ht="15" customHeight="1" x14ac:dyDescent="0.25">
      <c r="A38" s="44" t="s">
        <v>41</v>
      </c>
      <c r="B38" s="8" t="s">
        <v>190</v>
      </c>
      <c r="C38" s="8"/>
      <c r="D38" s="8"/>
      <c r="E38" s="8"/>
      <c r="F38" s="8"/>
      <c r="G38" s="91">
        <v>3</v>
      </c>
      <c r="H38" s="92">
        <v>50</v>
      </c>
      <c r="I38" s="43">
        <f>G38*H38/100</f>
        <v>1.5</v>
      </c>
      <c r="K38" s="85">
        <f>IF(OR(G38=V19,G40=V19),V19,ROUND(SUM(I38:I40),0))</f>
        <v>3</v>
      </c>
      <c r="L38" s="54">
        <v>50</v>
      </c>
      <c r="N38" s="27"/>
    </row>
    <row r="39" spans="1:14" ht="15" customHeight="1" x14ac:dyDescent="0.25">
      <c r="A39" s="57"/>
      <c r="C39" s="44"/>
      <c r="D39" s="44"/>
      <c r="E39" s="44"/>
      <c r="F39" s="44"/>
      <c r="I39" s="117"/>
      <c r="J39" s="1"/>
      <c r="K39" s="1"/>
      <c r="N39" s="4"/>
    </row>
    <row r="40" spans="1:14" ht="15" customHeight="1" x14ac:dyDescent="0.25">
      <c r="A40" s="44" t="s">
        <v>84</v>
      </c>
      <c r="B40" t="s">
        <v>87</v>
      </c>
      <c r="C40" s="44"/>
      <c r="D40" s="44"/>
      <c r="E40" s="44"/>
      <c r="F40" s="44"/>
      <c r="G40" s="91">
        <v>2</v>
      </c>
      <c r="H40" s="92">
        <v>50</v>
      </c>
      <c r="I40" s="43">
        <f>G40*H40/100</f>
        <v>1</v>
      </c>
      <c r="J40" s="110"/>
      <c r="K40" s="110"/>
      <c r="L40" s="54"/>
      <c r="N40" s="27"/>
    </row>
    <row r="41" spans="1:14" ht="15" customHeight="1" x14ac:dyDescent="0.25">
      <c r="A41" s="45"/>
      <c r="B41" s="46"/>
      <c r="C41" s="46"/>
      <c r="D41" s="46"/>
      <c r="E41" s="46"/>
      <c r="F41" s="46"/>
      <c r="G41" s="47"/>
      <c r="H41" s="47"/>
      <c r="I41" s="47"/>
      <c r="J41" s="47"/>
      <c r="K41" s="26"/>
      <c r="L41" s="47"/>
    </row>
    <row r="42" spans="1:14" ht="15.75" thickBot="1" x14ac:dyDescent="0.3">
      <c r="A42" s="23"/>
      <c r="B42" s="23"/>
      <c r="C42" s="23"/>
      <c r="D42" s="23"/>
      <c r="E42" s="23"/>
      <c r="F42" s="23"/>
      <c r="G42" s="23"/>
      <c r="H42" s="23"/>
      <c r="I42" s="23"/>
      <c r="J42" s="23"/>
      <c r="K42" s="23"/>
      <c r="L42" s="23"/>
    </row>
    <row r="43" spans="1:14" ht="26.25" x14ac:dyDescent="0.4">
      <c r="A43" s="197" t="s">
        <v>31</v>
      </c>
      <c r="B43" s="198"/>
      <c r="C43" s="198"/>
      <c r="D43" s="198"/>
      <c r="E43" s="198"/>
      <c r="F43" s="198"/>
      <c r="G43" s="198"/>
      <c r="H43" s="198"/>
      <c r="I43" s="198"/>
      <c r="J43" s="198"/>
      <c r="K43" s="198"/>
      <c r="L43" s="199"/>
    </row>
    <row r="44" spans="1:14" x14ac:dyDescent="0.25">
      <c r="A44" s="28"/>
      <c r="B44" s="29"/>
      <c r="C44" s="29"/>
      <c r="D44" s="29"/>
      <c r="E44" s="29"/>
      <c r="F44" s="29"/>
      <c r="G44" s="29"/>
      <c r="H44" s="29"/>
      <c r="I44" s="29"/>
      <c r="J44" s="29"/>
      <c r="K44" s="29"/>
      <c r="L44" s="30"/>
    </row>
    <row r="45" spans="1:14" x14ac:dyDescent="0.25">
      <c r="A45" s="20" t="s">
        <v>164</v>
      </c>
      <c r="B45" s="200" t="str">
        <f>L12</f>
        <v>Kein Tabu entgegenstehend</v>
      </c>
      <c r="C45" s="200"/>
      <c r="D45" s="200"/>
      <c r="E45" s="200"/>
      <c r="F45" s="200"/>
      <c r="G45" s="200"/>
      <c r="H45" s="29"/>
      <c r="I45" s="29"/>
      <c r="J45" s="29"/>
      <c r="K45" s="29"/>
      <c r="L45" s="30"/>
    </row>
    <row r="46" spans="1:14" x14ac:dyDescent="0.25">
      <c r="A46" s="20"/>
      <c r="B46" s="29"/>
      <c r="C46" s="29"/>
      <c r="D46" s="29"/>
      <c r="E46" s="29"/>
      <c r="F46" s="29"/>
      <c r="G46" s="29"/>
      <c r="H46" s="29"/>
      <c r="I46" s="29"/>
      <c r="J46" s="29"/>
      <c r="K46" s="29"/>
      <c r="L46" s="30"/>
    </row>
    <row r="47" spans="1:14" s="9" customFormat="1" ht="25.5" x14ac:dyDescent="0.25">
      <c r="A47" s="31"/>
      <c r="B47" s="71" t="s">
        <v>32</v>
      </c>
      <c r="C47" s="71" t="s">
        <v>33</v>
      </c>
      <c r="D47" s="71" t="s">
        <v>34</v>
      </c>
      <c r="E47" s="71" t="s">
        <v>35</v>
      </c>
      <c r="F47" s="72" t="s">
        <v>57</v>
      </c>
      <c r="G47" s="71" t="s">
        <v>58</v>
      </c>
      <c r="H47" s="73"/>
      <c r="I47" s="73"/>
      <c r="J47" s="76"/>
      <c r="L47" s="32"/>
    </row>
    <row r="48" spans="1:14" s="9" customFormat="1" ht="15" customHeight="1" x14ac:dyDescent="0.25">
      <c r="A48" s="31" t="s">
        <v>22</v>
      </c>
      <c r="B48" s="19">
        <v>1</v>
      </c>
      <c r="C48" s="33">
        <v>2</v>
      </c>
      <c r="D48" s="25">
        <v>3</v>
      </c>
      <c r="E48" s="77">
        <v>4</v>
      </c>
      <c r="F48" s="34">
        <v>5</v>
      </c>
      <c r="G48" s="35">
        <v>6</v>
      </c>
      <c r="H48" s="65"/>
      <c r="I48" s="73"/>
      <c r="J48" s="65"/>
      <c r="L48" s="32"/>
    </row>
    <row r="49" spans="1:12" ht="15" customHeight="1" x14ac:dyDescent="0.25">
      <c r="A49" t="s">
        <v>15</v>
      </c>
      <c r="B49" s="93"/>
      <c r="C49" s="94"/>
      <c r="D49" s="94"/>
      <c r="E49" s="94"/>
      <c r="F49" s="95"/>
      <c r="G49" s="93"/>
      <c r="H49" s="90" t="s">
        <v>119</v>
      </c>
      <c r="I49" s="6"/>
      <c r="J49" s="6"/>
      <c r="K49" s="38">
        <v>10</v>
      </c>
      <c r="L49" s="39"/>
    </row>
    <row r="50" spans="1:12" ht="15" customHeight="1" x14ac:dyDescent="0.25">
      <c r="A50" s="20" t="s">
        <v>30</v>
      </c>
      <c r="B50" s="93"/>
      <c r="C50" s="94"/>
      <c r="D50" s="94"/>
      <c r="E50" s="94"/>
      <c r="F50" s="93"/>
      <c r="G50" s="95"/>
      <c r="H50" s="90" t="s">
        <v>119</v>
      </c>
      <c r="I50" s="37"/>
      <c r="J50" s="37"/>
      <c r="K50" s="37"/>
      <c r="L50" s="39"/>
    </row>
    <row r="51" spans="1:12" ht="15" customHeight="1" x14ac:dyDescent="0.25">
      <c r="A51" s="20"/>
      <c r="B51" s="36"/>
      <c r="C51" s="36"/>
      <c r="D51" s="36"/>
      <c r="E51" s="36"/>
      <c r="H51" s="36"/>
      <c r="I51" s="37"/>
      <c r="J51" s="37"/>
      <c r="K51" s="37"/>
      <c r="L51" s="39"/>
    </row>
    <row r="52" spans="1:12" ht="27" thickBot="1" x14ac:dyDescent="0.45">
      <c r="A52" s="172" t="s">
        <v>220</v>
      </c>
      <c r="B52" s="173"/>
      <c r="C52" s="173"/>
      <c r="D52" s="173"/>
      <c r="E52" s="173"/>
      <c r="F52" s="173"/>
      <c r="G52" s="173"/>
      <c r="H52" s="173"/>
      <c r="I52" s="173"/>
      <c r="J52" s="173"/>
      <c r="K52" s="174"/>
      <c r="L52" s="175">
        <f>IF(OR(K22=V19,K38=V19),V19,ROUND((K22*L22+K38*L38)/100,0))</f>
        <v>2</v>
      </c>
    </row>
    <row r="53" spans="1:12" x14ac:dyDescent="0.25">
      <c r="A53" s="40" t="s">
        <v>36</v>
      </c>
      <c r="B53" s="5"/>
      <c r="C53" s="5"/>
      <c r="D53" s="5"/>
      <c r="E53" s="5"/>
      <c r="F53" s="5"/>
      <c r="G53" s="5"/>
      <c r="H53" s="5"/>
      <c r="I53" s="5"/>
      <c r="J53" s="5"/>
      <c r="K53" s="5"/>
    </row>
    <row r="54" spans="1:12" ht="15" customHeight="1" x14ac:dyDescent="0.25">
      <c r="A54" s="202"/>
      <c r="B54" s="202"/>
      <c r="C54" s="202"/>
      <c r="D54" s="202"/>
      <c r="E54" s="202"/>
      <c r="F54" s="202"/>
      <c r="G54" s="202"/>
      <c r="H54" s="202"/>
      <c r="I54" s="202"/>
      <c r="J54" s="202"/>
      <c r="K54" s="202"/>
      <c r="L54" s="202"/>
    </row>
    <row r="55" spans="1:12" ht="15" customHeight="1" x14ac:dyDescent="0.25">
      <c r="A55" s="202"/>
      <c r="B55" s="202"/>
      <c r="C55" s="202"/>
      <c r="D55" s="202"/>
      <c r="E55" s="202"/>
      <c r="F55" s="202"/>
      <c r="G55" s="202"/>
      <c r="H55" s="202"/>
      <c r="I55" s="202"/>
      <c r="J55" s="202"/>
      <c r="K55" s="202"/>
      <c r="L55" s="202"/>
    </row>
    <row r="56" spans="1:12" ht="15" customHeight="1" x14ac:dyDescent="0.25">
      <c r="A56" s="202"/>
      <c r="B56" s="202"/>
      <c r="C56" s="202"/>
      <c r="D56" s="202"/>
      <c r="E56" s="202"/>
      <c r="F56" s="202"/>
      <c r="G56" s="202"/>
      <c r="H56" s="202"/>
      <c r="I56" s="202"/>
      <c r="J56" s="202"/>
      <c r="K56" s="202"/>
      <c r="L56" s="202"/>
    </row>
    <row r="57" spans="1:12" ht="15" customHeight="1" x14ac:dyDescent="0.25">
      <c r="A57" s="202"/>
      <c r="B57" s="202"/>
      <c r="C57" s="202"/>
      <c r="D57" s="202"/>
      <c r="E57" s="202"/>
      <c r="F57" s="202"/>
      <c r="G57" s="202"/>
      <c r="H57" s="202"/>
      <c r="I57" s="202"/>
      <c r="J57" s="202"/>
      <c r="K57" s="202"/>
      <c r="L57" s="202"/>
    </row>
    <row r="58" spans="1:12" ht="15" customHeight="1" x14ac:dyDescent="0.25">
      <c r="A58" s="41" t="s">
        <v>37</v>
      </c>
      <c r="B58" s="41"/>
      <c r="C58" s="41"/>
      <c r="D58" s="41"/>
      <c r="E58" s="41"/>
      <c r="F58" s="41"/>
      <c r="G58" s="41"/>
      <c r="H58" s="41"/>
      <c r="I58" s="41"/>
      <c r="J58" s="41"/>
      <c r="K58" s="41"/>
      <c r="L58" s="41"/>
    </row>
    <row r="59" spans="1:12" ht="15" customHeight="1" x14ac:dyDescent="0.25">
      <c r="A59" s="201"/>
      <c r="B59" s="201"/>
      <c r="C59" s="201"/>
      <c r="D59" s="201"/>
      <c r="E59" s="201"/>
      <c r="F59" s="201"/>
      <c r="G59" s="201"/>
      <c r="H59" s="201"/>
      <c r="I59" s="201"/>
      <c r="J59" s="201"/>
      <c r="K59" s="201"/>
      <c r="L59" s="201"/>
    </row>
    <row r="60" spans="1:12" ht="15" customHeight="1" x14ac:dyDescent="0.25">
      <c r="A60" s="201"/>
      <c r="B60" s="201"/>
      <c r="C60" s="201"/>
      <c r="D60" s="201"/>
      <c r="E60" s="201"/>
      <c r="F60" s="201"/>
      <c r="G60" s="201"/>
      <c r="H60" s="201"/>
      <c r="I60" s="201"/>
      <c r="J60" s="201"/>
      <c r="K60" s="201"/>
      <c r="L60" s="201"/>
    </row>
  </sheetData>
  <sheetProtection password="CE6B" sheet="1" selectLockedCells="1"/>
  <mergeCells count="5">
    <mergeCell ref="A43:L43"/>
    <mergeCell ref="K4:L4"/>
    <mergeCell ref="B45:G45"/>
    <mergeCell ref="A54:L57"/>
    <mergeCell ref="A59:L60"/>
  </mergeCells>
  <conditionalFormatting sqref="I12:I18">
    <cfRule type="cellIs" dxfId="11" priority="71" operator="equal">
      <formula>"nein"</formula>
    </cfRule>
    <cfRule type="cellIs" dxfId="10" priority="72" operator="equal">
      <formula>"ja"</formula>
    </cfRule>
  </conditionalFormatting>
  <conditionalFormatting sqref="K38 G38 G40 L52 G27:G28 G30 G25 K22 G22:G23">
    <cfRule type="cellIs" dxfId="9" priority="65" operator="equal">
      <formula>1</formula>
    </cfRule>
    <cfRule type="cellIs" dxfId="8" priority="66" operator="equal">
      <formula>2</formula>
    </cfRule>
    <cfRule type="cellIs" dxfId="7" priority="67" operator="equal">
      <formula>3</formula>
    </cfRule>
    <cfRule type="cellIs" dxfId="6" priority="68" operator="equal">
      <formula>4</formula>
    </cfRule>
    <cfRule type="cellIs" dxfId="5" priority="69" operator="equal">
      <formula>5</formula>
    </cfRule>
    <cfRule type="cellIs" dxfId="4" priority="70" operator="equal">
      <formula>6</formula>
    </cfRule>
  </conditionalFormatting>
  <conditionalFormatting sqref="L12">
    <cfRule type="cellIs" dxfId="3" priority="27" operator="equal">
      <formula>"Umsetzung tabu"</formula>
    </cfRule>
    <cfRule type="cellIs" dxfId="2" priority="28" operator="equal">
      <formula>"kein Tabu entgegenstehend"</formula>
    </cfRule>
  </conditionalFormatting>
  <conditionalFormatting sqref="B45:G45">
    <cfRule type="cellIs" dxfId="1" priority="1" operator="equal">
      <formula>"Umsetzung tabu"</formula>
    </cfRule>
    <cfRule type="cellIs" dxfId="0" priority="2" operator="equal">
      <formula>"kein Tabu entgegenstehend"</formula>
    </cfRule>
  </conditionalFormatting>
  <dataValidations count="2">
    <dataValidation type="list" allowBlank="1" showInputMessage="1" showErrorMessage="1" sqref="I12:I18" xr:uid="{00000000-0002-0000-0300-000000000000}">
      <formula1>$T$13:$T$15</formula1>
    </dataValidation>
    <dataValidation type="list" allowBlank="1" showInputMessage="1" showErrorMessage="1" sqref="G40 G38 G25 G22:G23 G30 G27:G28" xr:uid="{00000000-0002-0000-0300-000001000000}">
      <formula1>$V$13:$V$19</formula1>
    </dataValidation>
  </dataValidations>
  <pageMargins left="0.70866141732283472" right="0.70866141732283472" top="0.78740157480314965" bottom="0.78740157480314965" header="0.31496062992125984" footer="0.31496062992125984"/>
  <pageSetup paperSize="9" scale="53"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7"/>
  <sheetViews>
    <sheetView showGridLines="0" workbookViewId="0">
      <selection activeCell="B8" sqref="B8"/>
    </sheetView>
  </sheetViews>
  <sheetFormatPr baseColWidth="10" defaultRowHeight="15" x14ac:dyDescent="0.25"/>
  <cols>
    <col min="1" max="1" width="46" customWidth="1"/>
    <col min="2" max="2" width="69" customWidth="1"/>
    <col min="3" max="8" width="13.7109375" customWidth="1"/>
    <col min="9" max="9" width="47.140625" customWidth="1"/>
    <col min="11" max="11" width="26.140625" customWidth="1"/>
  </cols>
  <sheetData>
    <row r="1" spans="1:16" ht="28.5" x14ac:dyDescent="0.45">
      <c r="A1" s="188" t="s">
        <v>120</v>
      </c>
      <c r="B1" s="144"/>
      <c r="C1" s="144"/>
      <c r="D1" s="144"/>
      <c r="E1" s="144"/>
      <c r="F1" s="144"/>
      <c r="G1" s="144"/>
      <c r="H1" s="144"/>
    </row>
    <row r="2" spans="1:16" ht="21" x14ac:dyDescent="0.35">
      <c r="A2" s="97" t="s">
        <v>121</v>
      </c>
    </row>
    <row r="5" spans="1:16" ht="21" x14ac:dyDescent="0.35">
      <c r="A5" s="180" t="s">
        <v>149</v>
      </c>
      <c r="B5" s="181" t="s">
        <v>134</v>
      </c>
      <c r="C5" s="178" t="s">
        <v>2</v>
      </c>
      <c r="D5" s="178"/>
      <c r="E5" s="178"/>
      <c r="F5" s="178"/>
      <c r="G5" s="178"/>
      <c r="H5" s="178"/>
      <c r="K5" s="79"/>
    </row>
    <row r="6" spans="1:16" x14ac:dyDescent="0.25">
      <c r="C6" s="118">
        <v>1</v>
      </c>
      <c r="D6" s="118">
        <v>2</v>
      </c>
      <c r="E6" s="118">
        <v>3</v>
      </c>
      <c r="F6" s="118">
        <v>4</v>
      </c>
      <c r="G6" s="118">
        <v>5</v>
      </c>
      <c r="H6" s="118" t="s">
        <v>3</v>
      </c>
      <c r="L6" s="7"/>
      <c r="M6" s="7"/>
      <c r="N6" s="7"/>
      <c r="O6" s="7"/>
      <c r="P6" s="7"/>
    </row>
    <row r="7" spans="1:16" x14ac:dyDescent="0.25">
      <c r="C7" s="119" t="s">
        <v>32</v>
      </c>
      <c r="D7" s="119" t="s">
        <v>33</v>
      </c>
      <c r="E7" s="119" t="s">
        <v>147</v>
      </c>
      <c r="F7" s="119" t="s">
        <v>35</v>
      </c>
      <c r="G7" s="120" t="s">
        <v>57</v>
      </c>
      <c r="H7" s="119" t="s">
        <v>136</v>
      </c>
      <c r="L7" s="7"/>
      <c r="M7" s="7"/>
      <c r="N7" s="7"/>
      <c r="O7" s="7"/>
      <c r="P7" s="7"/>
    </row>
    <row r="8" spans="1:16" x14ac:dyDescent="0.25">
      <c r="C8" s="71"/>
      <c r="D8" s="71"/>
      <c r="E8" s="71"/>
      <c r="F8" s="71"/>
      <c r="G8" s="72"/>
      <c r="H8" s="71"/>
      <c r="L8" s="7"/>
      <c r="M8" s="7"/>
      <c r="N8" s="7"/>
      <c r="O8" s="7"/>
      <c r="P8" s="7"/>
    </row>
    <row r="9" spans="1:16" x14ac:dyDescent="0.25">
      <c r="A9" s="81" t="s">
        <v>95</v>
      </c>
      <c r="B9" s="1" t="s">
        <v>154</v>
      </c>
      <c r="C9" s="98" t="s">
        <v>106</v>
      </c>
      <c r="D9" s="98" t="s">
        <v>107</v>
      </c>
      <c r="E9" s="98" t="s">
        <v>108</v>
      </c>
      <c r="F9" s="122" t="s">
        <v>109</v>
      </c>
      <c r="G9" s="98" t="s">
        <v>110</v>
      </c>
      <c r="H9" s="1" t="s">
        <v>111</v>
      </c>
    </row>
    <row r="10" spans="1:16" x14ac:dyDescent="0.25">
      <c r="C10" s="71"/>
      <c r="D10" s="71"/>
      <c r="E10" s="71"/>
      <c r="F10" s="71"/>
      <c r="G10" s="72"/>
      <c r="H10" s="71"/>
      <c r="L10" s="7"/>
      <c r="M10" s="7"/>
      <c r="N10" s="7"/>
      <c r="O10" s="7"/>
      <c r="P10" s="7"/>
    </row>
    <row r="11" spans="1:16" x14ac:dyDescent="0.25">
      <c r="A11" s="1" t="s">
        <v>97</v>
      </c>
      <c r="B11" s="1" t="s">
        <v>98</v>
      </c>
      <c r="C11" s="1" t="s">
        <v>99</v>
      </c>
      <c r="D11" s="1" t="s">
        <v>100</v>
      </c>
      <c r="E11" s="1" t="s">
        <v>101</v>
      </c>
      <c r="F11" s="1" t="s">
        <v>102</v>
      </c>
      <c r="G11" s="1" t="s">
        <v>103</v>
      </c>
      <c r="H11" s="1" t="s">
        <v>153</v>
      </c>
      <c r="L11" s="7"/>
    </row>
    <row r="12" spans="1:16" x14ac:dyDescent="0.25">
      <c r="A12" s="1"/>
      <c r="B12" s="1"/>
      <c r="C12" s="1"/>
      <c r="D12" s="1"/>
      <c r="E12" s="1"/>
      <c r="F12" s="1"/>
      <c r="G12" s="1"/>
      <c r="H12" s="1"/>
      <c r="L12" s="7"/>
    </row>
    <row r="13" spans="1:16" x14ac:dyDescent="0.25">
      <c r="A13" s="81" t="s">
        <v>0</v>
      </c>
      <c r="B13" s="1" t="s">
        <v>146</v>
      </c>
      <c r="C13" s="121" t="s">
        <v>59</v>
      </c>
      <c r="D13" s="103" t="s">
        <v>141</v>
      </c>
      <c r="E13" s="103" t="s">
        <v>142</v>
      </c>
      <c r="F13" s="7" t="s">
        <v>143</v>
      </c>
      <c r="G13" s="7" t="s">
        <v>144</v>
      </c>
      <c r="H13" s="7" t="s">
        <v>145</v>
      </c>
      <c r="L13" s="7"/>
      <c r="M13" s="7"/>
      <c r="N13" s="7"/>
      <c r="O13" s="7"/>
      <c r="P13" s="7"/>
    </row>
    <row r="14" spans="1:16" x14ac:dyDescent="0.25">
      <c r="A14" s="81"/>
      <c r="B14" s="1"/>
      <c r="C14" s="121"/>
      <c r="D14" s="121"/>
      <c r="E14" s="121"/>
      <c r="F14" s="121"/>
      <c r="G14" s="121"/>
      <c r="H14" s="1"/>
      <c r="L14" s="7"/>
      <c r="M14" s="7"/>
      <c r="N14" s="7"/>
      <c r="O14" s="7"/>
      <c r="P14" s="7"/>
    </row>
    <row r="15" spans="1:16" x14ac:dyDescent="0.25">
      <c r="A15" s="73" t="s">
        <v>1</v>
      </c>
      <c r="B15" s="1" t="s">
        <v>135</v>
      </c>
      <c r="C15" s="121" t="s">
        <v>60</v>
      </c>
      <c r="D15" s="121" t="s">
        <v>61</v>
      </c>
      <c r="E15" s="121" t="s">
        <v>62</v>
      </c>
      <c r="F15" s="121" t="s">
        <v>63</v>
      </c>
      <c r="G15" s="121" t="s">
        <v>64</v>
      </c>
      <c r="H15" s="121" t="s">
        <v>153</v>
      </c>
    </row>
    <row r="16" spans="1:16" x14ac:dyDescent="0.25">
      <c r="A16" s="73"/>
      <c r="B16" s="1"/>
      <c r="C16" s="121"/>
      <c r="D16" s="121"/>
      <c r="E16" s="121"/>
      <c r="F16" s="121"/>
      <c r="G16" s="121"/>
      <c r="H16" s="1"/>
    </row>
    <row r="17" spans="1:8" x14ac:dyDescent="0.25">
      <c r="A17" s="53" t="s">
        <v>43</v>
      </c>
      <c r="B17" s="1" t="s">
        <v>104</v>
      </c>
      <c r="C17" s="1" t="s">
        <v>65</v>
      </c>
      <c r="D17" s="1" t="s">
        <v>66</v>
      </c>
      <c r="E17" s="1" t="s">
        <v>67</v>
      </c>
      <c r="F17" s="1" t="s">
        <v>68</v>
      </c>
      <c r="G17" s="1" t="s">
        <v>69</v>
      </c>
      <c r="H17" s="1" t="s">
        <v>70</v>
      </c>
    </row>
    <row r="18" spans="1:8" x14ac:dyDescent="0.25">
      <c r="A18" s="53"/>
      <c r="B18" s="1"/>
      <c r="C18" s="1"/>
      <c r="D18" s="1"/>
      <c r="E18" s="1"/>
      <c r="F18" s="1"/>
      <c r="G18" s="1"/>
      <c r="H18" s="1"/>
    </row>
    <row r="19" spans="1:8" x14ac:dyDescent="0.25">
      <c r="A19" s="105" t="s">
        <v>45</v>
      </c>
      <c r="B19" s="3" t="s">
        <v>151</v>
      </c>
      <c r="C19" s="121" t="s">
        <v>105</v>
      </c>
      <c r="D19" s="121" t="s">
        <v>71</v>
      </c>
      <c r="E19" s="121" t="s">
        <v>72</v>
      </c>
      <c r="F19" s="121" t="s">
        <v>73</v>
      </c>
      <c r="G19" s="121" t="s">
        <v>74</v>
      </c>
      <c r="H19" s="121" t="s">
        <v>153</v>
      </c>
    </row>
    <row r="20" spans="1:8" x14ac:dyDescent="0.25">
      <c r="A20" s="53"/>
      <c r="B20" s="1"/>
      <c r="C20" s="121"/>
      <c r="D20" s="121"/>
      <c r="E20" s="121"/>
      <c r="F20" s="121"/>
      <c r="G20" s="121"/>
      <c r="H20" s="1"/>
    </row>
    <row r="22" spans="1:8" x14ac:dyDescent="0.25">
      <c r="C22" s="7"/>
      <c r="D22" s="7"/>
      <c r="E22" s="7"/>
      <c r="F22" s="7"/>
      <c r="G22" s="7"/>
    </row>
    <row r="24" spans="1:8" x14ac:dyDescent="0.25">
      <c r="A24" s="2"/>
    </row>
    <row r="25" spans="1:8" x14ac:dyDescent="0.25">
      <c r="A25" s="2"/>
    </row>
    <row r="28" spans="1:8" x14ac:dyDescent="0.25">
      <c r="A28" s="49"/>
    </row>
    <row r="29" spans="1:8" x14ac:dyDescent="0.25">
      <c r="A29" s="49"/>
    </row>
    <row r="31" spans="1:8" x14ac:dyDescent="0.25">
      <c r="A31" s="44"/>
    </row>
    <row r="32" spans="1:8" x14ac:dyDescent="0.25">
      <c r="A32" s="44"/>
    </row>
    <row r="33" spans="1:1" x14ac:dyDescent="0.25">
      <c r="A33" s="51"/>
    </row>
    <row r="37" spans="1:1" x14ac:dyDescent="0.25">
      <c r="A37" s="44"/>
    </row>
  </sheetData>
  <sheetProtection password="CE6B" sheet="1" objects="1" scenarios="1" selectLockedCells="1"/>
  <pageMargins left="0.7" right="0.7" top="0.78740157499999996" bottom="0.78740157499999996" header="0.3" footer="0.3"/>
  <pageSetup paperSize="9"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4"/>
  <sheetViews>
    <sheetView showGridLines="0" workbookViewId="0"/>
  </sheetViews>
  <sheetFormatPr baseColWidth="10" defaultRowHeight="15" x14ac:dyDescent="0.25"/>
  <cols>
    <col min="1" max="1" width="44.5703125" customWidth="1"/>
    <col min="2" max="2" width="69.42578125" customWidth="1"/>
    <col min="3" max="8" width="13.7109375" customWidth="1"/>
    <col min="9" max="9" width="9.5703125" bestFit="1" customWidth="1"/>
    <col min="11" max="11" width="15.42578125" customWidth="1"/>
  </cols>
  <sheetData>
    <row r="1" spans="1:16" ht="26.25" x14ac:dyDescent="0.4">
      <c r="A1" s="188" t="s">
        <v>122</v>
      </c>
      <c r="B1" s="145"/>
      <c r="C1" s="145"/>
      <c r="D1" s="145"/>
      <c r="E1" s="145"/>
      <c r="F1" s="145"/>
      <c r="G1" s="145"/>
      <c r="H1" s="145"/>
    </row>
    <row r="2" spans="1:16" ht="21" x14ac:dyDescent="0.35">
      <c r="A2" s="97" t="s">
        <v>121</v>
      </c>
    </row>
    <row r="3" spans="1:16" x14ac:dyDescent="0.25">
      <c r="A3" s="2"/>
    </row>
    <row r="4" spans="1:16" ht="18.75" x14ac:dyDescent="0.3">
      <c r="A4" s="180" t="s">
        <v>149</v>
      </c>
      <c r="B4" s="181" t="s">
        <v>134</v>
      </c>
      <c r="C4" s="178" t="s">
        <v>2</v>
      </c>
      <c r="D4" s="179"/>
      <c r="E4" s="179"/>
      <c r="F4" s="179"/>
      <c r="G4" s="179"/>
      <c r="H4" s="179"/>
    </row>
    <row r="5" spans="1:16" x14ac:dyDescent="0.25">
      <c r="C5" s="118">
        <v>1</v>
      </c>
      <c r="D5" s="118">
        <v>2</v>
      </c>
      <c r="E5" s="118">
        <v>3</v>
      </c>
      <c r="F5" s="118">
        <v>4</v>
      </c>
      <c r="G5" s="118">
        <v>5</v>
      </c>
      <c r="H5" s="118" t="s">
        <v>3</v>
      </c>
      <c r="N5" s="7"/>
    </row>
    <row r="6" spans="1:16" x14ac:dyDescent="0.25">
      <c r="C6" s="119" t="s">
        <v>32</v>
      </c>
      <c r="D6" s="119" t="s">
        <v>33</v>
      </c>
      <c r="E6" s="119" t="s">
        <v>147</v>
      </c>
      <c r="F6" s="119" t="s">
        <v>35</v>
      </c>
      <c r="G6" s="120" t="s">
        <v>57</v>
      </c>
      <c r="H6" s="119" t="s">
        <v>136</v>
      </c>
      <c r="J6" s="1"/>
    </row>
    <row r="7" spans="1:16" x14ac:dyDescent="0.25">
      <c r="C7" s="71"/>
      <c r="D7" s="71"/>
      <c r="E7" s="71"/>
      <c r="F7" s="71"/>
      <c r="G7" s="72"/>
      <c r="H7" s="71"/>
      <c r="J7" s="1"/>
    </row>
    <row r="8" spans="1:16" x14ac:dyDescent="0.25">
      <c r="A8" s="102" t="s">
        <v>53</v>
      </c>
      <c r="B8" s="3" t="s">
        <v>150</v>
      </c>
      <c r="C8" s="106">
        <v>1200</v>
      </c>
      <c r="D8" s="106">
        <v>1100</v>
      </c>
      <c r="E8" s="106">
        <v>1000</v>
      </c>
      <c r="F8" s="106">
        <v>900</v>
      </c>
      <c r="G8" s="106">
        <v>800</v>
      </c>
      <c r="H8" s="106" t="s">
        <v>77</v>
      </c>
      <c r="J8" s="1"/>
    </row>
    <row r="9" spans="1:16" x14ac:dyDescent="0.25">
      <c r="C9" s="71"/>
      <c r="D9" s="71"/>
      <c r="E9" s="71"/>
      <c r="F9" s="71"/>
      <c r="G9" s="72"/>
      <c r="H9" s="71"/>
      <c r="J9" s="1"/>
    </row>
    <row r="10" spans="1:16" x14ac:dyDescent="0.25">
      <c r="A10" s="102" t="s">
        <v>0</v>
      </c>
      <c r="B10" s="3" t="s">
        <v>146</v>
      </c>
      <c r="C10" s="103" t="s">
        <v>59</v>
      </c>
      <c r="D10" s="103" t="s">
        <v>141</v>
      </c>
      <c r="E10" s="103" t="s">
        <v>142</v>
      </c>
      <c r="F10" s="7" t="s">
        <v>143</v>
      </c>
      <c r="G10" s="7" t="s">
        <v>144</v>
      </c>
      <c r="H10" s="7" t="s">
        <v>145</v>
      </c>
      <c r="J10" s="99"/>
      <c r="L10" s="7"/>
      <c r="M10" s="7"/>
      <c r="N10" s="7"/>
      <c r="O10" s="7"/>
      <c r="P10" s="7"/>
    </row>
    <row r="11" spans="1:16" x14ac:dyDescent="0.25">
      <c r="A11" s="102"/>
      <c r="B11" s="3"/>
      <c r="C11" s="103"/>
      <c r="D11" s="103"/>
      <c r="E11" s="103"/>
      <c r="F11" s="103"/>
      <c r="G11" s="103"/>
      <c r="H11" s="3"/>
      <c r="J11" s="99"/>
      <c r="O11" s="7"/>
      <c r="P11" s="7"/>
    </row>
    <row r="12" spans="1:16" x14ac:dyDescent="0.25">
      <c r="A12" s="104" t="s">
        <v>1</v>
      </c>
      <c r="B12" s="1" t="s">
        <v>135</v>
      </c>
      <c r="C12" s="103" t="s">
        <v>60</v>
      </c>
      <c r="D12" s="103" t="s">
        <v>61</v>
      </c>
      <c r="E12" s="103" t="s">
        <v>62</v>
      </c>
      <c r="F12" s="103" t="s">
        <v>63</v>
      </c>
      <c r="G12" s="103" t="s">
        <v>64</v>
      </c>
      <c r="H12" s="103" t="s">
        <v>153</v>
      </c>
      <c r="J12" s="1"/>
    </row>
    <row r="13" spans="1:16" x14ac:dyDescent="0.25">
      <c r="C13" s="3"/>
      <c r="D13" s="3"/>
      <c r="E13" s="3"/>
      <c r="F13" s="3"/>
      <c r="G13" s="3"/>
      <c r="H13" s="3"/>
    </row>
    <row r="14" spans="1:16" s="1" customFormat="1" x14ac:dyDescent="0.25">
      <c r="A14" s="105" t="s">
        <v>45</v>
      </c>
      <c r="B14" s="3" t="s">
        <v>151</v>
      </c>
      <c r="C14" s="103" t="s">
        <v>75</v>
      </c>
      <c r="D14" s="103" t="s">
        <v>71</v>
      </c>
      <c r="E14" s="103" t="s">
        <v>72</v>
      </c>
      <c r="F14" s="103" t="s">
        <v>73</v>
      </c>
      <c r="G14" s="103" t="s">
        <v>74</v>
      </c>
      <c r="H14" s="103" t="s">
        <v>153</v>
      </c>
    </row>
    <row r="15" spans="1:16" s="1" customFormat="1" x14ac:dyDescent="0.25">
      <c r="A15" s="105"/>
      <c r="B15" s="3"/>
      <c r="C15" s="103"/>
      <c r="D15" s="103"/>
      <c r="E15" s="103"/>
      <c r="F15" s="103"/>
      <c r="G15" s="103"/>
      <c r="H15" s="3"/>
    </row>
    <row r="16" spans="1:16" s="1" customFormat="1" x14ac:dyDescent="0.25">
      <c r="A16" s="105" t="s">
        <v>43</v>
      </c>
      <c r="B16" s="1" t="s">
        <v>152</v>
      </c>
      <c r="C16" s="3" t="s">
        <v>133</v>
      </c>
      <c r="D16" s="3" t="s">
        <v>131</v>
      </c>
      <c r="E16" s="3" t="s">
        <v>132</v>
      </c>
      <c r="F16" s="3" t="s">
        <v>127</v>
      </c>
      <c r="G16" s="3" t="s">
        <v>128</v>
      </c>
      <c r="H16" s="1" t="s">
        <v>140</v>
      </c>
    </row>
    <row r="17" spans="1:8" x14ac:dyDescent="0.25">
      <c r="A17" s="3"/>
      <c r="B17" s="3"/>
      <c r="C17" s="3"/>
      <c r="D17" s="3"/>
      <c r="E17" s="3"/>
      <c r="F17" s="3"/>
      <c r="G17" s="3"/>
      <c r="H17" s="3"/>
    </row>
    <row r="18" spans="1:8" x14ac:dyDescent="0.25">
      <c r="A18" s="3" t="s">
        <v>76</v>
      </c>
      <c r="B18" t="s">
        <v>138</v>
      </c>
      <c r="C18" t="s">
        <v>125</v>
      </c>
      <c r="D18" t="s">
        <v>126</v>
      </c>
    </row>
    <row r="19" spans="1:8" x14ac:dyDescent="0.25">
      <c r="C19" s="123" t="s">
        <v>148</v>
      </c>
      <c r="D19" s="123" t="s">
        <v>80</v>
      </c>
    </row>
    <row r="20" spans="1:8" x14ac:dyDescent="0.25">
      <c r="C20" s="124" t="s">
        <v>137</v>
      </c>
      <c r="D20" s="101" t="s">
        <v>79</v>
      </c>
      <c r="E20" s="101" t="s">
        <v>130</v>
      </c>
      <c r="F20" s="101" t="s">
        <v>123</v>
      </c>
      <c r="G20" s="101" t="s">
        <v>124</v>
      </c>
      <c r="H20" s="100" t="s">
        <v>78</v>
      </c>
    </row>
    <row r="21" spans="1:8" x14ac:dyDescent="0.25">
      <c r="C21" s="100" t="s">
        <v>65</v>
      </c>
      <c r="D21" s="98">
        <v>1</v>
      </c>
      <c r="E21" s="98">
        <v>1</v>
      </c>
      <c r="F21" s="98">
        <v>1</v>
      </c>
      <c r="G21" s="98">
        <v>1</v>
      </c>
      <c r="H21" s="98">
        <v>1</v>
      </c>
    </row>
    <row r="22" spans="1:8" x14ac:dyDescent="0.25">
      <c r="C22" s="100" t="s">
        <v>133</v>
      </c>
      <c r="D22">
        <v>1</v>
      </c>
      <c r="E22">
        <v>1</v>
      </c>
      <c r="F22">
        <v>2</v>
      </c>
      <c r="G22">
        <v>2</v>
      </c>
      <c r="H22">
        <v>3</v>
      </c>
    </row>
    <row r="23" spans="1:8" x14ac:dyDescent="0.25">
      <c r="A23" s="107"/>
      <c r="C23" s="100" t="s">
        <v>131</v>
      </c>
      <c r="D23">
        <v>2</v>
      </c>
      <c r="E23">
        <v>2</v>
      </c>
      <c r="F23">
        <v>3</v>
      </c>
      <c r="G23">
        <v>4</v>
      </c>
      <c r="H23">
        <v>5</v>
      </c>
    </row>
    <row r="24" spans="1:8" x14ac:dyDescent="0.25">
      <c r="A24" s="108"/>
      <c r="C24" s="100" t="s">
        <v>132</v>
      </c>
      <c r="D24">
        <v>3</v>
      </c>
      <c r="E24">
        <v>3</v>
      </c>
      <c r="F24">
        <v>4</v>
      </c>
      <c r="G24">
        <v>6</v>
      </c>
      <c r="H24">
        <v>6</v>
      </c>
    </row>
    <row r="25" spans="1:8" x14ac:dyDescent="0.25">
      <c r="C25" s="100" t="s">
        <v>127</v>
      </c>
      <c r="D25">
        <v>4</v>
      </c>
      <c r="E25">
        <v>4</v>
      </c>
      <c r="F25">
        <v>6</v>
      </c>
      <c r="G25">
        <v>6</v>
      </c>
      <c r="H25">
        <v>6</v>
      </c>
    </row>
    <row r="26" spans="1:8" x14ac:dyDescent="0.25">
      <c r="B26" s="105"/>
      <c r="C26" s="100" t="s">
        <v>128</v>
      </c>
      <c r="D26">
        <v>5</v>
      </c>
      <c r="E26">
        <v>6</v>
      </c>
      <c r="F26">
        <v>6</v>
      </c>
      <c r="G26">
        <v>6</v>
      </c>
      <c r="H26">
        <v>6</v>
      </c>
    </row>
    <row r="27" spans="1:8" x14ac:dyDescent="0.25">
      <c r="C27" s="100" t="s">
        <v>129</v>
      </c>
      <c r="D27">
        <v>6</v>
      </c>
      <c r="E27">
        <v>6</v>
      </c>
      <c r="F27">
        <v>6</v>
      </c>
      <c r="G27">
        <v>6</v>
      </c>
      <c r="H27">
        <v>6</v>
      </c>
    </row>
    <row r="34" spans="2:6" x14ac:dyDescent="0.25">
      <c r="B34" s="1"/>
      <c r="C34" s="99"/>
      <c r="D34" s="1"/>
      <c r="E34" s="1"/>
      <c r="F34" s="99"/>
    </row>
  </sheetData>
  <sheetProtection password="CE6B" sheet="1" objects="1" scenarios="1" selectLockedCells="1"/>
  <pageMargins left="0.70866141732283472" right="0.70866141732283472" top="0.78740157480314965" bottom="0.78740157480314965" header="0.31496062992125984" footer="0.31496062992125984"/>
  <pageSetup paperSize="9" scale="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7"/>
  <sheetViews>
    <sheetView showGridLines="0" tabSelected="1" workbookViewId="0">
      <selection activeCell="C23" sqref="C23"/>
    </sheetView>
  </sheetViews>
  <sheetFormatPr baseColWidth="10" defaultRowHeight="15" x14ac:dyDescent="0.25"/>
  <cols>
    <col min="1" max="1" width="34.140625" customWidth="1"/>
    <col min="2" max="8" width="27.7109375" customWidth="1"/>
  </cols>
  <sheetData>
    <row r="1" spans="1:8" ht="26.25" x14ac:dyDescent="0.4">
      <c r="A1" s="188" t="s">
        <v>163</v>
      </c>
      <c r="B1" s="145"/>
      <c r="C1" s="145"/>
      <c r="D1" s="145"/>
      <c r="E1" s="145"/>
      <c r="F1" s="145"/>
      <c r="G1" s="145"/>
      <c r="H1" s="145"/>
    </row>
    <row r="2" spans="1:8" ht="21" x14ac:dyDescent="0.35">
      <c r="A2" s="97"/>
    </row>
    <row r="3" spans="1:8" x14ac:dyDescent="0.25">
      <c r="A3" s="2"/>
    </row>
    <row r="4" spans="1:8" ht="18.75" x14ac:dyDescent="0.3">
      <c r="A4" s="180" t="s">
        <v>149</v>
      </c>
      <c r="B4" s="181" t="s">
        <v>134</v>
      </c>
      <c r="C4" s="178" t="s">
        <v>2</v>
      </c>
      <c r="D4" s="179"/>
      <c r="E4" s="179"/>
      <c r="F4" s="179"/>
      <c r="G4" s="179"/>
      <c r="H4" s="179"/>
    </row>
    <row r="5" spans="1:8" x14ac:dyDescent="0.25">
      <c r="C5" s="118">
        <v>1</v>
      </c>
      <c r="D5" s="118">
        <v>2</v>
      </c>
      <c r="E5" s="118">
        <v>3</v>
      </c>
      <c r="F5" s="118">
        <v>4</v>
      </c>
      <c r="G5" s="118">
        <v>5</v>
      </c>
      <c r="H5" s="118" t="s">
        <v>3</v>
      </c>
    </row>
    <row r="6" spans="1:8" x14ac:dyDescent="0.25">
      <c r="A6" s="21"/>
      <c r="B6" s="21"/>
      <c r="C6" s="119" t="s">
        <v>32</v>
      </c>
      <c r="D6" s="119" t="s">
        <v>33</v>
      </c>
      <c r="E6" s="119" t="s">
        <v>147</v>
      </c>
      <c r="F6" s="119" t="s">
        <v>35</v>
      </c>
      <c r="G6" s="119" t="s">
        <v>57</v>
      </c>
      <c r="H6" s="119" t="s">
        <v>136</v>
      </c>
    </row>
    <row r="7" spans="1:8" ht="15.75" thickBot="1" x14ac:dyDescent="0.3">
      <c r="A7" s="187"/>
      <c r="B7" s="187"/>
      <c r="C7" s="186"/>
      <c r="D7" s="186"/>
      <c r="E7" s="187"/>
      <c r="F7" s="186"/>
      <c r="G7" s="186"/>
      <c r="H7" s="186"/>
    </row>
    <row r="8" spans="1:8" s="127" customFormat="1" ht="90" x14ac:dyDescent="0.25">
      <c r="A8" s="128" t="s">
        <v>41</v>
      </c>
      <c r="B8" s="125" t="s">
        <v>157</v>
      </c>
      <c r="C8" s="126" t="s">
        <v>188</v>
      </c>
      <c r="D8" s="126" t="s">
        <v>214</v>
      </c>
      <c r="E8" s="126" t="s">
        <v>215</v>
      </c>
      <c r="F8" s="126" t="s">
        <v>216</v>
      </c>
      <c r="G8" s="126" t="s">
        <v>186</v>
      </c>
      <c r="H8" s="126" t="s">
        <v>187</v>
      </c>
    </row>
    <row r="9" spans="1:8" s="127" customFormat="1" x14ac:dyDescent="0.25">
      <c r="A9" s="142" t="s">
        <v>191</v>
      </c>
      <c r="B9" s="136" t="s">
        <v>217</v>
      </c>
      <c r="C9" s="192" t="str">
        <f>CONCATENATE("Grösser ",ROUND(MAX(C23:C27)*100,1))</f>
        <v>Grösser 5</v>
      </c>
      <c r="D9" s="192" t="str">
        <f>CONCATENATE("Zwischen ",MAX(C23:C27)*100," und ",ROUND(E9,1))</f>
        <v>Zwischen 5 und 3,2</v>
      </c>
      <c r="E9" s="193">
        <f>C28</f>
        <v>3.2399999999999998</v>
      </c>
      <c r="F9" s="194" t="str">
        <f>CONCATENATE("Kleiner ",ROUND(E9,1))</f>
        <v>Kleiner 3,2</v>
      </c>
      <c r="G9" s="137"/>
      <c r="H9" s="137"/>
    </row>
    <row r="10" spans="1:8" x14ac:dyDescent="0.25">
      <c r="A10" s="134" t="s">
        <v>209</v>
      </c>
      <c r="E10" s="132" t="s">
        <v>183</v>
      </c>
      <c r="F10" s="9"/>
      <c r="G10" s="9"/>
      <c r="H10" s="126"/>
    </row>
    <row r="11" spans="1:8" x14ac:dyDescent="0.25">
      <c r="A11" s="129"/>
      <c r="B11" s="127"/>
      <c r="C11" s="126"/>
      <c r="D11" s="133" t="s">
        <v>184</v>
      </c>
      <c r="F11" s="9"/>
      <c r="G11" s="9"/>
      <c r="H11" s="126"/>
    </row>
    <row r="12" spans="1:8" ht="15.75" thickBot="1" x14ac:dyDescent="0.3">
      <c r="A12" s="182"/>
      <c r="B12" s="183"/>
      <c r="C12" s="184"/>
      <c r="D12" s="185"/>
      <c r="E12" s="184"/>
      <c r="F12" s="186"/>
      <c r="G12" s="186"/>
      <c r="H12" s="184"/>
    </row>
    <row r="13" spans="1:8" ht="120" x14ac:dyDescent="0.25">
      <c r="A13" s="128" t="s">
        <v>84</v>
      </c>
      <c r="B13" s="131" t="s">
        <v>87</v>
      </c>
      <c r="C13" s="131" t="s">
        <v>181</v>
      </c>
      <c r="D13" s="131" t="s">
        <v>175</v>
      </c>
      <c r="E13" s="131" t="s">
        <v>176</v>
      </c>
      <c r="F13" s="131" t="s">
        <v>180</v>
      </c>
      <c r="G13" s="131" t="s">
        <v>177</v>
      </c>
      <c r="H13" s="131" t="s">
        <v>178</v>
      </c>
    </row>
    <row r="14" spans="1:8" x14ac:dyDescent="0.25">
      <c r="A14" t="s">
        <v>185</v>
      </c>
      <c r="D14" s="132" t="s">
        <v>183</v>
      </c>
    </row>
    <row r="15" spans="1:8" x14ac:dyDescent="0.25">
      <c r="E15" s="133" t="s">
        <v>184</v>
      </c>
    </row>
    <row r="17" spans="1:6" x14ac:dyDescent="0.25">
      <c r="A17" s="134" t="s">
        <v>182</v>
      </c>
      <c r="B17" t="s">
        <v>179</v>
      </c>
    </row>
    <row r="19" spans="1:6" x14ac:dyDescent="0.25">
      <c r="A19" s="143" t="s">
        <v>218</v>
      </c>
      <c r="B19" s="41"/>
      <c r="C19" s="41"/>
      <c r="D19" s="41"/>
      <c r="E19" s="41"/>
      <c r="F19" s="41"/>
    </row>
    <row r="21" spans="1:6" x14ac:dyDescent="0.25">
      <c r="A21" s="5" t="s">
        <v>199</v>
      </c>
    </row>
    <row r="22" spans="1:6" x14ac:dyDescent="0.25">
      <c r="C22" s="7"/>
    </row>
    <row r="23" spans="1:6" x14ac:dyDescent="0.25">
      <c r="A23" t="s">
        <v>158</v>
      </c>
      <c r="C23" s="191">
        <v>2.1999999999999999E-2</v>
      </c>
    </row>
    <row r="24" spans="1:6" x14ac:dyDescent="0.25">
      <c r="A24" t="s">
        <v>159</v>
      </c>
      <c r="C24" s="191">
        <v>0.02</v>
      </c>
    </row>
    <row r="25" spans="1:6" x14ac:dyDescent="0.25">
      <c r="A25" t="s">
        <v>160</v>
      </c>
      <c r="C25" s="191">
        <v>0.02</v>
      </c>
    </row>
    <row r="26" spans="1:6" x14ac:dyDescent="0.25">
      <c r="A26" t="s">
        <v>161</v>
      </c>
      <c r="C26" s="191">
        <v>0.05</v>
      </c>
    </row>
    <row r="27" spans="1:6" x14ac:dyDescent="0.25">
      <c r="A27" t="s">
        <v>193</v>
      </c>
      <c r="C27" s="191">
        <v>0.05</v>
      </c>
    </row>
    <row r="28" spans="1:6" x14ac:dyDescent="0.25">
      <c r="A28" s="5" t="s">
        <v>162</v>
      </c>
      <c r="C28" s="135">
        <f>AVERAGE(C22:C27)*100</f>
        <v>3.2399999999999998</v>
      </c>
      <c r="D28" t="s">
        <v>192</v>
      </c>
    </row>
    <row r="30" spans="1:6" x14ac:dyDescent="0.25">
      <c r="A30" t="s">
        <v>194</v>
      </c>
    </row>
    <row r="31" spans="1:6" x14ac:dyDescent="0.25">
      <c r="A31" t="s">
        <v>219</v>
      </c>
    </row>
    <row r="33" spans="1:4" x14ac:dyDescent="0.25">
      <c r="A33" s="5" t="s">
        <v>195</v>
      </c>
      <c r="D33" s="5" t="s">
        <v>213</v>
      </c>
    </row>
    <row r="34" spans="1:4" x14ac:dyDescent="0.25">
      <c r="A34" s="138" t="s">
        <v>196</v>
      </c>
      <c r="B34" t="s">
        <v>197</v>
      </c>
      <c r="D34" s="141" t="s">
        <v>210</v>
      </c>
    </row>
    <row r="35" spans="1:4" x14ac:dyDescent="0.25">
      <c r="A35" s="138" t="s">
        <v>202</v>
      </c>
      <c r="B35" t="s">
        <v>198</v>
      </c>
      <c r="D35" s="141" t="s">
        <v>211</v>
      </c>
    </row>
    <row r="36" spans="1:4" x14ac:dyDescent="0.25">
      <c r="A36" s="138" t="s">
        <v>201</v>
      </c>
      <c r="B36" t="s">
        <v>200</v>
      </c>
      <c r="D36" s="141" t="s">
        <v>212</v>
      </c>
    </row>
    <row r="37" spans="1:4" x14ac:dyDescent="0.25">
      <c r="A37" s="138" t="s">
        <v>203</v>
      </c>
      <c r="B37" t="s">
        <v>208</v>
      </c>
      <c r="D37" s="139"/>
    </row>
    <row r="38" spans="1:4" x14ac:dyDescent="0.25">
      <c r="A38" s="138" t="s">
        <v>204</v>
      </c>
      <c r="B38" t="s">
        <v>205</v>
      </c>
      <c r="D38" s="139"/>
    </row>
    <row r="39" spans="1:4" x14ac:dyDescent="0.25">
      <c r="A39" s="138" t="s">
        <v>206</v>
      </c>
      <c r="B39" t="s">
        <v>207</v>
      </c>
      <c r="D39" s="139"/>
    </row>
    <row r="40" spans="1:4" x14ac:dyDescent="0.25">
      <c r="D40" s="139"/>
    </row>
    <row r="41" spans="1:4" x14ac:dyDescent="0.25">
      <c r="D41" s="139"/>
    </row>
    <row r="42" spans="1:4" x14ac:dyDescent="0.25">
      <c r="D42" s="139"/>
    </row>
    <row r="43" spans="1:4" x14ac:dyDescent="0.25">
      <c r="D43" s="139"/>
    </row>
    <row r="44" spans="1:4" x14ac:dyDescent="0.25">
      <c r="D44" s="139"/>
    </row>
    <row r="45" spans="1:4" x14ac:dyDescent="0.25">
      <c r="D45" s="140"/>
    </row>
    <row r="46" spans="1:4" x14ac:dyDescent="0.25">
      <c r="D46" s="139"/>
    </row>
    <row r="47" spans="1:4" x14ac:dyDescent="0.25">
      <c r="D47" s="139"/>
    </row>
  </sheetData>
  <sheetProtection password="CE6B" sheet="1" objects="1" scenarios="1" selectLockedCells="1"/>
  <hyperlinks>
    <hyperlink ref="A36" r:id="rId1" xr:uid="{00000000-0004-0000-0600-000000000000}"/>
    <hyperlink ref="A35" r:id="rId2" xr:uid="{00000000-0004-0000-0600-000001000000}"/>
    <hyperlink ref="A34" r:id="rId3" xr:uid="{00000000-0004-0000-0600-000002000000}"/>
    <hyperlink ref="A37" r:id="rId4" xr:uid="{00000000-0004-0000-0600-000003000000}"/>
    <hyperlink ref="A38" r:id="rId5" xr:uid="{00000000-0004-0000-0600-000004000000}"/>
    <hyperlink ref="A39" r:id="rId6" xr:uid="{00000000-0004-0000-0600-000005000000}"/>
    <hyperlink ref="D34" r:id="rId7" xr:uid="{00000000-0004-0000-0600-000006000000}"/>
    <hyperlink ref="D35" r:id="rId8" xr:uid="{00000000-0004-0000-0600-000007000000}"/>
    <hyperlink ref="D36" r:id="rId9" xr:uid="{00000000-0004-0000-0600-000008000000}"/>
  </hyperlinks>
  <pageMargins left="0.7" right="0.7" top="0.78740157499999996" bottom="0.78740157499999996" header="0.3" footer="0.3"/>
  <pageSetup paperSize="9" orientation="portrait" r:id="rId1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Hinweise</vt:lpstr>
      <vt:lpstr>Allg. Eingaben</vt:lpstr>
      <vt:lpstr>Bewertung WIND</vt:lpstr>
      <vt:lpstr>Bewertung PV</vt:lpstr>
      <vt:lpstr>Notenschlüssel Standort WIND</vt:lpstr>
      <vt:lpstr>Notenschlüssel Standort PV</vt:lpstr>
      <vt:lpstr>Notenschlüssel Markt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Bewertungsblatt Energieflächenrating</dc:title>
  <dc:creator>walther@tu-cottbus.de;siebke@tu-cottbus.de</dc:creator>
  <cp:lastModifiedBy>Helke Wendt-Schwarzburg</cp:lastModifiedBy>
  <cp:lastPrinted>2015-11-19T15:51:13Z</cp:lastPrinted>
  <dcterms:created xsi:type="dcterms:W3CDTF">2015-05-13T12:12:40Z</dcterms:created>
  <dcterms:modified xsi:type="dcterms:W3CDTF">2021-08-02T16:09:28Z</dcterms:modified>
</cp:coreProperties>
</file>